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74.78\技術監理nas共有\技術監理センターＨＤＤ\01_総合評価方式\■総合評価方式実施（保管用）\R８様式\4　R8　技術資料（HP掲載）\R080401様式1～5\"/>
    </mc:Choice>
  </mc:AlternateContent>
  <xr:revisionPtr revIDLastSave="0" documentId="13_ncr:1_{BEB18E45-CD96-4EC5-B3B1-1C26F66EB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営繕以外）" sheetId="1" r:id="rId1"/>
    <sheet name="様式１（営繕）" sheetId="4" r:id="rId2"/>
    <sheet name="記載上の留意点" sheetId="2" r:id="rId3"/>
  </sheets>
  <definedNames>
    <definedName name="_xlnm._FilterDatabase" localSheetId="1" hidden="1">'様式１（営繕）'!$A$1:$F$29</definedName>
    <definedName name="_xlnm._FilterDatabase" localSheetId="0" hidden="1">'様式１（営繕以外）'!$A$1:$F$29</definedName>
    <definedName name="_xlnm.Print_Area" localSheetId="1">'様式１（営繕）'!$A$1:$F$31</definedName>
    <definedName name="_xlnm.Print_Area" localSheetId="0">'様式１（営繕以外）'!$A$1:$F$31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F25" i="1"/>
  <c r="F14" i="1" l="1"/>
  <c r="F14" i="4"/>
  <c r="F28" i="4" l="1"/>
  <c r="F28" i="1"/>
  <c r="F26" i="1"/>
  <c r="F20" i="1" l="1"/>
  <c r="F29" i="4" l="1"/>
  <c r="F27" i="4"/>
  <c r="F24" i="4"/>
  <c r="F23" i="4"/>
  <c r="F22" i="4"/>
  <c r="F21" i="4"/>
  <c r="F20" i="4"/>
  <c r="F19" i="4"/>
  <c r="F18" i="4"/>
  <c r="F17" i="4"/>
  <c r="F16" i="4"/>
  <c r="F15" i="4"/>
  <c r="F13" i="4"/>
  <c r="C11" i="4"/>
  <c r="F16" i="1" l="1"/>
  <c r="F17" i="1"/>
  <c r="F24" i="1" l="1"/>
  <c r="F29" i="1" l="1"/>
  <c r="F23" i="1" l="1"/>
  <c r="F22" i="1"/>
  <c r="F15" i="1" l="1"/>
  <c r="F27" i="1" l="1"/>
  <c r="F13" i="1" l="1"/>
  <c r="F19" i="1"/>
  <c r="F21" i="1"/>
  <c r="F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技術監理センター</author>
    <author>Administrator</author>
    <author>komatsu</author>
  </authors>
  <commentList>
    <comment ref="C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所在地、商号又は名称
及び代表者職氏名を
記入してください</t>
        </r>
      </text>
    </comment>
    <comment ref="C6" authorId="1" shapeId="0" xr:uid="{7CD2DB70-0CF8-4116-AEAE-18ACA3EA5AD2}">
      <text>
        <r>
          <rPr>
            <b/>
            <sz val="9"/>
            <color indexed="81"/>
            <rFont val="MS P ゴシック"/>
            <family val="3"/>
            <charset val="128"/>
          </rPr>
          <t>発注工種に係る
営業所技術者の
氏名を記入してください</t>
        </r>
      </text>
    </comment>
    <comment ref="C7" authorId="1" shapeId="0" xr:uid="{E48E3EBB-E60B-49A7-B25A-33E82AA1DB45}">
      <text>
        <r>
          <rPr>
            <b/>
            <sz val="9"/>
            <color indexed="81"/>
            <rFont val="MS P ゴシック"/>
            <family val="3"/>
            <charset val="128"/>
          </rPr>
          <t>経営業務管理責任者の
氏名を記入してください</t>
        </r>
      </text>
    </comment>
    <comment ref="C13" authorId="2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成績点を直接入力
してください</t>
        </r>
      </text>
    </comment>
    <comment ref="C19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成績点を直接入力
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技術監理センター</author>
    <author>Administrator</author>
    <author>komatsu</author>
  </authors>
  <commentList>
    <comment ref="C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所在地、商号又は名称
及び代表者職氏名を
記入してください</t>
        </r>
      </text>
    </comment>
    <comment ref="C6" authorId="1" shapeId="0" xr:uid="{90B3937C-15C9-473A-8AB9-216F06E5E5D7}">
      <text>
        <r>
          <rPr>
            <b/>
            <sz val="9"/>
            <color indexed="81"/>
            <rFont val="MS P ゴシック"/>
            <family val="3"/>
            <charset val="128"/>
          </rPr>
          <t>発注工種に係る
営業所技術者の
氏名を記入してください</t>
        </r>
      </text>
    </comment>
    <comment ref="C7" authorId="1" shapeId="0" xr:uid="{3613A9D1-A8D3-4031-A9C3-D53FE69B36F3}">
      <text>
        <r>
          <rPr>
            <b/>
            <sz val="9"/>
            <color indexed="81"/>
            <rFont val="MS P ゴシック"/>
            <family val="3"/>
            <charset val="128"/>
          </rPr>
          <t>経営業務管理責任者の
氏名を記入してください</t>
        </r>
      </text>
    </comment>
    <comment ref="C13" authorId="2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成績点を直接入力
してください</t>
        </r>
      </text>
    </comment>
    <comment ref="C19" authorId="2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成績点を直接入力
してください</t>
        </r>
      </text>
    </comment>
  </commentList>
</comments>
</file>

<file path=xl/sharedStrings.xml><?xml version="1.0" encoding="utf-8"?>
<sst xmlns="http://schemas.openxmlformats.org/spreadsheetml/2006/main" count="236" uniqueCount="121">
  <si>
    <t>評価項目</t>
  </si>
  <si>
    <t>申請内容</t>
  </si>
  <si>
    <t>優良工事表彰</t>
  </si>
  <si>
    <t>価格以外の評価点申請書</t>
    <rPh sb="0" eb="2">
      <t>カカク</t>
    </rPh>
    <rPh sb="2" eb="4">
      <t>イガイ</t>
    </rPh>
    <rPh sb="8" eb="10">
      <t>シンセイ</t>
    </rPh>
    <phoneticPr fontId="1"/>
  </si>
  <si>
    <t>技術提案</t>
    <rPh sb="0" eb="2">
      <t>ギジュツ</t>
    </rPh>
    <rPh sb="2" eb="4">
      <t>テイアン</t>
    </rPh>
    <phoneticPr fontId="1"/>
  </si>
  <si>
    <t>継続教育(ＣＰＤ)</t>
    <rPh sb="0" eb="2">
      <t>ケイゾク</t>
    </rPh>
    <rPh sb="2" eb="4">
      <t>キョウイク</t>
    </rPh>
    <phoneticPr fontId="1"/>
  </si>
  <si>
    <t>評価点</t>
    <rPh sb="0" eb="1">
      <t>ヒョウ</t>
    </rPh>
    <rPh sb="1" eb="2">
      <t>カ</t>
    </rPh>
    <phoneticPr fontId="1"/>
  </si>
  <si>
    <t>なし</t>
    <phoneticPr fontId="1"/>
  </si>
  <si>
    <t>指名停止</t>
    <rPh sb="0" eb="2">
      <t>シメイ</t>
    </rPh>
    <rPh sb="2" eb="4">
      <t>テイシ</t>
    </rPh>
    <phoneticPr fontId="1"/>
  </si>
  <si>
    <t>あり</t>
    <phoneticPr fontId="1"/>
  </si>
  <si>
    <t>取得なし</t>
    <rPh sb="0" eb="2">
      <t>シュトク</t>
    </rPh>
    <phoneticPr fontId="1"/>
  </si>
  <si>
    <t>(注１）</t>
    <rPh sb="1" eb="2">
      <t>チュウ</t>
    </rPh>
    <phoneticPr fontId="1"/>
  </si>
  <si>
    <t>(注２）</t>
    <rPh sb="1" eb="2">
      <t>チュウ</t>
    </rPh>
    <phoneticPr fontId="1"/>
  </si>
  <si>
    <t>(注３）</t>
    <rPh sb="1" eb="2">
      <t>チュウ</t>
    </rPh>
    <phoneticPr fontId="1"/>
  </si>
  <si>
    <t>(注４）</t>
    <rPh sb="1" eb="2">
      <t>チュウ</t>
    </rPh>
    <phoneticPr fontId="1"/>
  </si>
  <si>
    <t>(注５）</t>
    <rPh sb="1" eb="2">
      <t>チュウ</t>
    </rPh>
    <phoneticPr fontId="1"/>
  </si>
  <si>
    <t>(注６）</t>
    <rPh sb="1" eb="2">
      <t>チュウ</t>
    </rPh>
    <phoneticPr fontId="1"/>
  </si>
  <si>
    <t>(注７）</t>
    <rPh sb="1" eb="2">
      <t>チュウ</t>
    </rPh>
    <phoneticPr fontId="1"/>
  </si>
  <si>
    <t>(注８）</t>
    <rPh sb="1" eb="2">
      <t>チュウ</t>
    </rPh>
    <phoneticPr fontId="1"/>
  </si>
  <si>
    <t>(注９）</t>
    <rPh sb="1" eb="2">
      <t>チュウ</t>
    </rPh>
    <phoneticPr fontId="1"/>
  </si>
  <si>
    <t>(注１０）</t>
    <rPh sb="1" eb="2">
      <t>チュウ</t>
    </rPh>
    <phoneticPr fontId="1"/>
  </si>
  <si>
    <t>落札候補者となった場合に提出する資料</t>
    <phoneticPr fontId="1"/>
  </si>
  <si>
    <t>入札参加申請書と同時に提出する資料（施工提案型）</t>
    <phoneticPr fontId="1"/>
  </si>
  <si>
    <t>記載にあたっては、小松市建設工事総合評価方式実施要領の別表１「総合評価方式における評価値算定基準」を参照すること。</t>
    <rPh sb="0" eb="2">
      <t>キサイ</t>
    </rPh>
    <rPh sb="9" eb="12">
      <t>コマツシ</t>
    </rPh>
    <rPh sb="12" eb="14">
      <t>ケンセツ</t>
    </rPh>
    <rPh sb="14" eb="16">
      <t>コウジ</t>
    </rPh>
    <rPh sb="16" eb="18">
      <t>ソウゴウ</t>
    </rPh>
    <rPh sb="18" eb="20">
      <t>ヒョウカ</t>
    </rPh>
    <rPh sb="20" eb="22">
      <t>ホウシキ</t>
    </rPh>
    <rPh sb="22" eb="24">
      <t>ジッシ</t>
    </rPh>
    <rPh sb="24" eb="26">
      <t>ヨウリョウ</t>
    </rPh>
    <rPh sb="27" eb="28">
      <t>ベツ</t>
    </rPh>
    <rPh sb="28" eb="29">
      <t>ヒョウ</t>
    </rPh>
    <rPh sb="31" eb="33">
      <t>ソウゴウ</t>
    </rPh>
    <rPh sb="33" eb="35">
      <t>ヒョウカ</t>
    </rPh>
    <rPh sb="35" eb="37">
      <t>ホウシキ</t>
    </rPh>
    <rPh sb="41" eb="43">
      <t>ヒョウカ</t>
    </rPh>
    <rPh sb="43" eb="44">
      <t>チ</t>
    </rPh>
    <rPh sb="44" eb="46">
      <t>サンテイ</t>
    </rPh>
    <rPh sb="46" eb="48">
      <t>キジュン</t>
    </rPh>
    <rPh sb="50" eb="52">
      <t>サンショウ</t>
    </rPh>
    <phoneticPr fontId="1"/>
  </si>
  <si>
    <t>(注１）</t>
    <rPh sb="1" eb="2">
      <t>チュウイ</t>
    </rPh>
    <phoneticPr fontId="1"/>
  </si>
  <si>
    <t>(注２）</t>
    <rPh sb="1" eb="2">
      <t>チュウイ</t>
    </rPh>
    <phoneticPr fontId="1"/>
  </si>
  <si>
    <t>(注３）</t>
    <rPh sb="1" eb="2">
      <t>チュウイ</t>
    </rPh>
    <phoneticPr fontId="1"/>
  </si>
  <si>
    <t>(注４）</t>
    <rPh sb="1" eb="2">
      <t>チュウイ</t>
    </rPh>
    <phoneticPr fontId="1"/>
  </si>
  <si>
    <t>(注５）</t>
    <rPh sb="1" eb="2">
      <t>チュウイ</t>
    </rPh>
    <phoneticPr fontId="1"/>
  </si>
  <si>
    <t>(注６）</t>
    <rPh sb="1" eb="2">
      <t>チュウイ</t>
    </rPh>
    <phoneticPr fontId="1"/>
  </si>
  <si>
    <t>(注７）</t>
    <rPh sb="1" eb="2">
      <t>チュウイ</t>
    </rPh>
    <phoneticPr fontId="1"/>
  </si>
  <si>
    <t>(注８）</t>
    <rPh sb="1" eb="2">
      <t>チュウイ</t>
    </rPh>
    <phoneticPr fontId="1"/>
  </si>
  <si>
    <t>(注９）</t>
    <rPh sb="1" eb="2">
      <t>チュウイ</t>
    </rPh>
    <phoneticPr fontId="1"/>
  </si>
  <si>
    <t>(注１０）</t>
    <rPh sb="1" eb="2">
      <t>チュウイ</t>
    </rPh>
    <phoneticPr fontId="1"/>
  </si>
  <si>
    <t>価格以外の評価点申請書　＜記載上の留意点＞</t>
    <rPh sb="0" eb="2">
      <t>カカク</t>
    </rPh>
    <rPh sb="2" eb="4">
      <t>イガイ</t>
    </rPh>
    <rPh sb="8" eb="10">
      <t>シンセイ</t>
    </rPh>
    <rPh sb="13" eb="15">
      <t>キサイ</t>
    </rPh>
    <rPh sb="15" eb="16">
      <t>ジョウ</t>
    </rPh>
    <rPh sb="17" eb="19">
      <t>リュウイ</t>
    </rPh>
    <rPh sb="19" eb="20">
      <t>テン</t>
    </rPh>
    <phoneticPr fontId="1"/>
  </si>
  <si>
    <t>合計</t>
    <rPh sb="0" eb="2">
      <t>ゴウケイ</t>
    </rPh>
    <phoneticPr fontId="1"/>
  </si>
  <si>
    <t>様式５：簡易な施工計画書</t>
    <phoneticPr fontId="1"/>
  </si>
  <si>
    <t>様式２：工事成績評定点調書</t>
    <rPh sb="11" eb="13">
      <t>チョウショ</t>
    </rPh>
    <phoneticPr fontId="1"/>
  </si>
  <si>
    <t>様式３：企業の技術力等調書</t>
    <rPh sb="11" eb="13">
      <t>チョウショ</t>
    </rPh>
    <phoneticPr fontId="1"/>
  </si>
  <si>
    <t>様式４：配置予定技術者の技術力調書</t>
    <rPh sb="12" eb="15">
      <t>ギジュツリョク</t>
    </rPh>
    <rPh sb="15" eb="17">
      <t>チョウショ</t>
    </rPh>
    <phoneticPr fontId="1"/>
  </si>
  <si>
    <t>＊入力しないでください</t>
    <rPh sb="1" eb="3">
      <t>ニュウリョク</t>
    </rPh>
    <phoneticPr fontId="1"/>
  </si>
  <si>
    <t>※</t>
    <phoneticPr fontId="1"/>
  </si>
  <si>
    <t>※</t>
    <phoneticPr fontId="1"/>
  </si>
  <si>
    <t>すべての項目について記入すること。ただし、評価点欄には記入しないこと。</t>
    <rPh sb="4" eb="6">
      <t>コウモク</t>
    </rPh>
    <rPh sb="10" eb="12">
      <t>キニュウ</t>
    </rPh>
    <rPh sb="21" eb="22">
      <t>ヒョウ</t>
    </rPh>
    <rPh sb="22" eb="23">
      <t>カ</t>
    </rPh>
    <rPh sb="27" eb="29">
      <t>キニュウ</t>
    </rPh>
    <phoneticPr fontId="1"/>
  </si>
  <si>
    <t>(注１１）</t>
    <rPh sb="1" eb="2">
      <t>チュウ</t>
    </rPh>
    <phoneticPr fontId="1"/>
  </si>
  <si>
    <t>文書注意1回</t>
    <rPh sb="0" eb="2">
      <t>ブンショ</t>
    </rPh>
    <rPh sb="2" eb="4">
      <t>チュウイ</t>
    </rPh>
    <rPh sb="5" eb="6">
      <t>カイ</t>
    </rPh>
    <phoneticPr fontId="1"/>
  </si>
  <si>
    <t>文書注意2回以上</t>
    <rPh sb="0" eb="2">
      <t>ブンショ</t>
    </rPh>
    <rPh sb="2" eb="4">
      <t>チュウイ</t>
    </rPh>
    <rPh sb="5" eb="6">
      <t>カイ</t>
    </rPh>
    <rPh sb="6" eb="8">
      <t>イジョウ</t>
    </rPh>
    <phoneticPr fontId="1"/>
  </si>
  <si>
    <t>(注１１）</t>
    <rPh sb="1" eb="2">
      <t>チュウイ</t>
    </rPh>
    <phoneticPr fontId="1"/>
  </si>
  <si>
    <t>自動的に表示される。（入力不可）</t>
    <rPh sb="0" eb="3">
      <t>ジドウテキ</t>
    </rPh>
    <rPh sb="4" eb="6">
      <t>ヒョウジ</t>
    </rPh>
    <rPh sb="11" eb="13">
      <t>ニュウリョク</t>
    </rPh>
    <rPh sb="13" eb="15">
      <t>フカ</t>
    </rPh>
    <phoneticPr fontId="1"/>
  </si>
  <si>
    <t>工事成績評定点</t>
    <rPh sb="4" eb="6">
      <t>ヒョウテイ</t>
    </rPh>
    <phoneticPr fontId="1"/>
  </si>
  <si>
    <t>ＩＳＯ等認証状況</t>
    <rPh sb="3" eb="4">
      <t>ナド</t>
    </rPh>
    <phoneticPr fontId="1"/>
  </si>
  <si>
    <t>営業所の所在地</t>
    <rPh sb="0" eb="3">
      <t>エイギョウショ</t>
    </rPh>
    <rPh sb="4" eb="7">
      <t>ショザイチ</t>
    </rPh>
    <phoneticPr fontId="1"/>
  </si>
  <si>
    <t>あり</t>
    <phoneticPr fontId="1"/>
  </si>
  <si>
    <t>なし</t>
    <phoneticPr fontId="1"/>
  </si>
  <si>
    <t>なし</t>
    <phoneticPr fontId="1"/>
  </si>
  <si>
    <t>実績なし</t>
    <rPh sb="0" eb="2">
      <t>ジッセキ</t>
    </rPh>
    <phoneticPr fontId="1"/>
  </si>
  <si>
    <t>「14001又はｴｺｱｸｼｮﾝ21」、「9001」の両規格</t>
    <rPh sb="6" eb="7">
      <t>マタ</t>
    </rPh>
    <rPh sb="26" eb="27">
      <t>リョウ</t>
    </rPh>
    <rPh sb="27" eb="29">
      <t>キカク</t>
    </rPh>
    <phoneticPr fontId="1"/>
  </si>
  <si>
    <t>9001､14001､ｴｺｱｸｼｮﾝ21のうち１規格</t>
    <rPh sb="24" eb="26">
      <t>キカク</t>
    </rPh>
    <phoneticPr fontId="1"/>
  </si>
  <si>
    <t xml:space="preserve"> 　配置予定技術者氏名</t>
    <rPh sb="2" eb="4">
      <t>ハイチ</t>
    </rPh>
    <rPh sb="4" eb="6">
      <t>ヨテイ</t>
    </rPh>
    <rPh sb="6" eb="8">
      <t>ギジュツ</t>
    </rPh>
    <rPh sb="8" eb="9">
      <t>シャ</t>
    </rPh>
    <rPh sb="9" eb="11">
      <t>シメイ</t>
    </rPh>
    <phoneticPr fontId="1"/>
  </si>
  <si>
    <t xml:space="preserve"> 　工　事　名</t>
    <phoneticPr fontId="1"/>
  </si>
  <si>
    <t xml:space="preserve"> 　工 事 場 所</t>
    <rPh sb="6" eb="7">
      <t>バ</t>
    </rPh>
    <rPh sb="8" eb="9">
      <t>ショ</t>
    </rPh>
    <phoneticPr fontId="1"/>
  </si>
  <si>
    <t>　 総合評価方式のタイプ</t>
    <rPh sb="2" eb="4">
      <t>ソウゴウ</t>
    </rPh>
    <rPh sb="4" eb="6">
      <t>ヒョウカ</t>
    </rPh>
    <rPh sb="6" eb="8">
      <t>ホウシキ</t>
    </rPh>
    <phoneticPr fontId="1"/>
  </si>
  <si>
    <t>事故、契約違反及び不誠実な行為は、「なし」、「文書注意」、「指名停止」の別を選択する。</t>
    <rPh sb="0" eb="2">
      <t>ジコ</t>
    </rPh>
    <rPh sb="3" eb="5">
      <t>ケイヤク</t>
    </rPh>
    <rPh sb="5" eb="7">
      <t>イハン</t>
    </rPh>
    <rPh sb="7" eb="8">
      <t>オヨ</t>
    </rPh>
    <rPh sb="9" eb="12">
      <t>フセイジツ</t>
    </rPh>
    <rPh sb="13" eb="15">
      <t>コウイ</t>
    </rPh>
    <rPh sb="23" eb="25">
      <t>ブンショ</t>
    </rPh>
    <rPh sb="25" eb="27">
      <t>チュウイ</t>
    </rPh>
    <rPh sb="30" eb="32">
      <t>シメイ</t>
    </rPh>
    <rPh sb="32" eb="34">
      <t>テイシ</t>
    </rPh>
    <rPh sb="38" eb="40">
      <t>センタク</t>
    </rPh>
    <phoneticPr fontId="1"/>
  </si>
  <si>
    <t>ＩＳＯ等認証状況は、ＩＳＯ規格等（ＩＳＯ９００１、ＩＳＯ１４００１、エコアクション２１）の取得状況から選択する。</t>
    <rPh sb="3" eb="4">
      <t>ナド</t>
    </rPh>
    <rPh sb="13" eb="15">
      <t>キカク</t>
    </rPh>
    <rPh sb="15" eb="16">
      <t>ナド</t>
    </rPh>
    <rPh sb="45" eb="47">
      <t>シュトク</t>
    </rPh>
    <rPh sb="47" eb="49">
      <t>ジョウキョウ</t>
    </rPh>
    <rPh sb="51" eb="53">
      <t>センタク</t>
    </rPh>
    <phoneticPr fontId="1"/>
  </si>
  <si>
    <t>(注１２）</t>
    <rPh sb="1" eb="2">
      <t>チュウ</t>
    </rPh>
    <phoneticPr fontId="1"/>
  </si>
  <si>
    <t>(注１２）</t>
    <rPh sb="1" eb="2">
      <t>チュウイ</t>
    </rPh>
    <phoneticPr fontId="1"/>
  </si>
  <si>
    <t>配置予定技術者の資格は、該当する資格（一級国家資格又は同等以上の資格）の「あり」、「なし」を選択する。</t>
    <rPh sb="46" eb="48">
      <t>センタク</t>
    </rPh>
    <phoneticPr fontId="1"/>
  </si>
  <si>
    <t>企業の実績</t>
    <rPh sb="0" eb="2">
      <t>キギョウ</t>
    </rPh>
    <rPh sb="3" eb="5">
      <t>ジッセキ</t>
    </rPh>
    <phoneticPr fontId="1"/>
  </si>
  <si>
    <t>評価基準Ａ</t>
    <rPh sb="0" eb="2">
      <t>ヒョウカ</t>
    </rPh>
    <rPh sb="2" eb="4">
      <t>キジュン</t>
    </rPh>
    <phoneticPr fontId="1"/>
  </si>
  <si>
    <t>総合評価方式のタイプは、技術資料作成要領により「施工提案型」か「施工実績型」かを選択する。
また、工事成績評定点は数字を直接入力し、それ以外の項目はプルダウンリストから選択すること。</t>
    <rPh sb="0" eb="2">
      <t>ソウゴウ</t>
    </rPh>
    <rPh sb="2" eb="4">
      <t>ヒョウカ</t>
    </rPh>
    <rPh sb="4" eb="6">
      <t>ホウシキ</t>
    </rPh>
    <rPh sb="12" eb="14">
      <t>ギジュツ</t>
    </rPh>
    <rPh sb="14" eb="16">
      <t>シリョウ</t>
    </rPh>
    <rPh sb="16" eb="18">
      <t>サクセイ</t>
    </rPh>
    <rPh sb="18" eb="20">
      <t>ヨウリョウ</t>
    </rPh>
    <rPh sb="24" eb="26">
      <t>セコウ</t>
    </rPh>
    <rPh sb="26" eb="28">
      <t>テイアン</t>
    </rPh>
    <rPh sb="28" eb="29">
      <t>ガタ</t>
    </rPh>
    <rPh sb="32" eb="34">
      <t>セコウ</t>
    </rPh>
    <rPh sb="34" eb="36">
      <t>ジッセキ</t>
    </rPh>
    <rPh sb="36" eb="37">
      <t>ガタ</t>
    </rPh>
    <rPh sb="40" eb="42">
      <t>センタク</t>
    </rPh>
    <rPh sb="49" eb="51">
      <t>コウジ</t>
    </rPh>
    <rPh sb="51" eb="53">
      <t>セイセキ</t>
    </rPh>
    <rPh sb="53" eb="55">
      <t>ヒョウテイ</t>
    </rPh>
    <rPh sb="55" eb="56">
      <t>テン</t>
    </rPh>
    <rPh sb="57" eb="59">
      <t>スウジ</t>
    </rPh>
    <rPh sb="60" eb="62">
      <t>チョクセツ</t>
    </rPh>
    <rPh sb="62" eb="64">
      <t>ニュウリョク</t>
    </rPh>
    <rPh sb="68" eb="70">
      <t>イガイ</t>
    </rPh>
    <rPh sb="71" eb="73">
      <t>コウモク</t>
    </rPh>
    <rPh sb="84" eb="86">
      <t>センタク</t>
    </rPh>
    <phoneticPr fontId="1"/>
  </si>
  <si>
    <t>①防災協定締結</t>
    <rPh sb="1" eb="3">
      <t>ボウサイ</t>
    </rPh>
    <rPh sb="3" eb="5">
      <t>キョウテイ</t>
    </rPh>
    <rPh sb="5" eb="7">
      <t>テイケツ</t>
    </rPh>
    <phoneticPr fontId="1"/>
  </si>
  <si>
    <t>事故、契約違反
及び不誠実な行為</t>
    <rPh sb="0" eb="2">
      <t>ジコ</t>
    </rPh>
    <rPh sb="3" eb="5">
      <t>ケイヤク</t>
    </rPh>
    <rPh sb="5" eb="7">
      <t>イハン</t>
    </rPh>
    <rPh sb="8" eb="9">
      <t>オヨ</t>
    </rPh>
    <rPh sb="10" eb="13">
      <t>フセイジツ</t>
    </rPh>
    <rPh sb="14" eb="16">
      <t>コウイ</t>
    </rPh>
    <phoneticPr fontId="1"/>
  </si>
  <si>
    <t>配置予定技術者
の資格</t>
    <phoneticPr fontId="1"/>
  </si>
  <si>
    <t>配置予定技術者
の実績</t>
    <phoneticPr fontId="1"/>
  </si>
  <si>
    <t>ボランティア活動
の実績</t>
    <rPh sb="6" eb="8">
      <t>カツドウ</t>
    </rPh>
    <rPh sb="10" eb="12">
      <t>ジッセキ</t>
    </rPh>
    <phoneticPr fontId="1"/>
  </si>
  <si>
    <t>③判定士、防災士、
　しみん救護員の雇用</t>
    <rPh sb="1" eb="3">
      <t>ハンテイ</t>
    </rPh>
    <rPh sb="3" eb="4">
      <t>シ</t>
    </rPh>
    <rPh sb="5" eb="7">
      <t>ボウサイ</t>
    </rPh>
    <rPh sb="7" eb="8">
      <t>シ</t>
    </rPh>
    <rPh sb="14" eb="16">
      <t>キュウゴ</t>
    </rPh>
    <rPh sb="16" eb="17">
      <t>イン</t>
    </rPh>
    <rPh sb="18" eb="20">
      <t>コヨウ</t>
    </rPh>
    <phoneticPr fontId="1"/>
  </si>
  <si>
    <t>あり</t>
    <phoneticPr fontId="1"/>
  </si>
  <si>
    <t>２名以上</t>
    <rPh sb="1" eb="2">
      <t>メイ</t>
    </rPh>
    <rPh sb="2" eb="4">
      <t>イジョウ</t>
    </rPh>
    <phoneticPr fontId="1"/>
  </si>
  <si>
    <t>１名</t>
    <rPh sb="1" eb="2">
      <t>メイ</t>
    </rPh>
    <phoneticPr fontId="1"/>
  </si>
  <si>
    <r>
      <t>配置予定技術者の実績は、該当する同種工事の成績評定点を記入する。</t>
    </r>
    <r>
      <rPr>
        <b/>
        <sz val="10.5"/>
        <rFont val="ＭＳ 明朝"/>
        <family val="1"/>
        <charset val="128"/>
      </rPr>
      <t>【直接入力】</t>
    </r>
    <rPh sb="0" eb="2">
      <t>ハイチ</t>
    </rPh>
    <rPh sb="2" eb="4">
      <t>ヨテイ</t>
    </rPh>
    <rPh sb="4" eb="7">
      <t>ギジュツシャ</t>
    </rPh>
    <rPh sb="8" eb="10">
      <t>ジッセキ</t>
    </rPh>
    <rPh sb="12" eb="14">
      <t>ガイトウ</t>
    </rPh>
    <rPh sb="16" eb="18">
      <t>ドウシュ</t>
    </rPh>
    <rPh sb="18" eb="20">
      <t>コウジ</t>
    </rPh>
    <rPh sb="21" eb="23">
      <t>セイセキ</t>
    </rPh>
    <rPh sb="23" eb="25">
      <t>ヒョウテイ</t>
    </rPh>
    <rPh sb="25" eb="26">
      <t>テン</t>
    </rPh>
    <rPh sb="27" eb="29">
      <t>キニュウ</t>
    </rPh>
    <phoneticPr fontId="1"/>
  </si>
  <si>
    <r>
      <t>工事成績評定点は、所定の期間における</t>
    </r>
    <r>
      <rPr>
        <b/>
        <u/>
        <sz val="10.5"/>
        <color indexed="10"/>
        <rFont val="ＭＳ ゴシック"/>
        <family val="3"/>
        <charset val="128"/>
      </rPr>
      <t>請負金額５百万円以上</t>
    </r>
    <r>
      <rPr>
        <sz val="10.5"/>
        <rFont val="ＭＳ 明朝"/>
        <family val="1"/>
        <charset val="128"/>
      </rPr>
      <t xml:space="preserve">の工事成績評定点の平均点を記入する。
受注工事の実績がない場合は「0」と入力する。
</t>
    </r>
    <r>
      <rPr>
        <b/>
        <sz val="10.5"/>
        <rFont val="ＭＳ 明朝"/>
        <family val="1"/>
        <charset val="128"/>
      </rPr>
      <t>【直接入力：小数第２位を四捨五入し小数第１位止めとしたもの】　　</t>
    </r>
    <r>
      <rPr>
        <b/>
        <sz val="10.5"/>
        <rFont val="ＭＳ ゴシック"/>
        <family val="3"/>
        <charset val="128"/>
      </rPr>
      <t>評価基準Ｂは該当しない</t>
    </r>
    <r>
      <rPr>
        <b/>
        <sz val="10.5"/>
        <rFont val="ＭＳ 明朝"/>
        <family val="1"/>
        <charset val="128"/>
      </rPr>
      <t>。</t>
    </r>
    <r>
      <rPr>
        <sz val="10.5"/>
        <rFont val="ＭＳ 明朝"/>
        <family val="1"/>
        <charset val="128"/>
      </rPr>
      <t>　</t>
    </r>
    <rPh sb="9" eb="11">
      <t>ショテイ</t>
    </rPh>
    <rPh sb="18" eb="20">
      <t>ウケオイ</t>
    </rPh>
    <rPh sb="20" eb="22">
      <t>キンガク</t>
    </rPh>
    <rPh sb="23" eb="26">
      <t>ヒャクマンエン</t>
    </rPh>
    <rPh sb="26" eb="28">
      <t>イジョウ</t>
    </rPh>
    <rPh sb="37" eb="40">
      <t>ヘイキンテン</t>
    </rPh>
    <rPh sb="42" eb="43">
      <t>ニュウ</t>
    </rPh>
    <rPh sb="52" eb="54">
      <t>ジッセキ</t>
    </rPh>
    <rPh sb="57" eb="59">
      <t>バアイ</t>
    </rPh>
    <rPh sb="64" eb="66">
      <t>ニュウリョク</t>
    </rPh>
    <rPh sb="102" eb="104">
      <t>ヒョウカ</t>
    </rPh>
    <rPh sb="104" eb="106">
      <t>キジュン</t>
    </rPh>
    <rPh sb="108" eb="110">
      <t>ガイトウ</t>
    </rPh>
    <phoneticPr fontId="1"/>
  </si>
  <si>
    <t>実績あり（２回以上）</t>
    <rPh sb="0" eb="2">
      <t>ジッセキ</t>
    </rPh>
    <rPh sb="6" eb="7">
      <t>カイ</t>
    </rPh>
    <rPh sb="7" eb="9">
      <t>イジョウ</t>
    </rPh>
    <phoneticPr fontId="1"/>
  </si>
  <si>
    <t>国、知事、市長</t>
    <rPh sb="0" eb="1">
      <t>クニ</t>
    </rPh>
    <rPh sb="2" eb="4">
      <t>チジ</t>
    </rPh>
    <rPh sb="5" eb="7">
      <t>シチョウ</t>
    </rPh>
    <phoneticPr fontId="1"/>
  </si>
  <si>
    <t>県所長</t>
    <rPh sb="0" eb="1">
      <t>ケン</t>
    </rPh>
    <rPh sb="1" eb="3">
      <t>ショチョウ</t>
    </rPh>
    <phoneticPr fontId="1"/>
  </si>
  <si>
    <t>県部長</t>
    <rPh sb="0" eb="1">
      <t>ケン</t>
    </rPh>
    <rPh sb="1" eb="3">
      <t>ブチョウ</t>
    </rPh>
    <phoneticPr fontId="1"/>
  </si>
  <si>
    <r>
      <t>企業の実績は、該当する同種工事の成績評定点を記入する。</t>
    </r>
    <r>
      <rPr>
        <b/>
        <sz val="10.5"/>
        <rFont val="ＭＳ 明朝"/>
        <family val="1"/>
        <charset val="128"/>
      </rPr>
      <t>【直接入力】</t>
    </r>
    <rPh sb="0" eb="2">
      <t>キギョウ</t>
    </rPh>
    <rPh sb="3" eb="5">
      <t>ジッセキ</t>
    </rPh>
    <rPh sb="7" eb="9">
      <t>ガイトウ</t>
    </rPh>
    <rPh sb="11" eb="13">
      <t>ドウシュ</t>
    </rPh>
    <rPh sb="13" eb="15">
      <t>コウジ</t>
    </rPh>
    <rPh sb="16" eb="18">
      <t>セイセキ</t>
    </rPh>
    <rPh sb="18" eb="20">
      <t>ヒョウテイ</t>
    </rPh>
    <rPh sb="20" eb="21">
      <t>テン</t>
    </rPh>
    <rPh sb="22" eb="24">
      <t>キニュウ</t>
    </rPh>
    <phoneticPr fontId="1"/>
  </si>
  <si>
    <t>災害活動</t>
    <rPh sb="0" eb="2">
      <t>サイガイ</t>
    </rPh>
    <rPh sb="2" eb="4">
      <t>カツドウ</t>
    </rPh>
    <phoneticPr fontId="1"/>
  </si>
  <si>
    <t>除雪協力</t>
    <rPh sb="0" eb="2">
      <t>ジョセツ</t>
    </rPh>
    <rPh sb="2" eb="4">
      <t>キョウリョク</t>
    </rPh>
    <phoneticPr fontId="1"/>
  </si>
  <si>
    <t>②災害時緊急出動実績</t>
    <rPh sb="1" eb="3">
      <t>サイガイ</t>
    </rPh>
    <rPh sb="3" eb="4">
      <t>ジ</t>
    </rPh>
    <rPh sb="4" eb="6">
      <t>キンキュウ</t>
    </rPh>
    <rPh sb="6" eb="8">
      <t>シュツドウ</t>
    </rPh>
    <rPh sb="8" eb="10">
      <t>ジッセキ</t>
    </rPh>
    <phoneticPr fontId="1"/>
  </si>
  <si>
    <t>①道路除雪業務委託
　契約締結</t>
    <rPh sb="1" eb="3">
      <t>ドウロ</t>
    </rPh>
    <rPh sb="3" eb="5">
      <t>ジョセツ</t>
    </rPh>
    <rPh sb="5" eb="7">
      <t>ギョウム</t>
    </rPh>
    <rPh sb="7" eb="9">
      <t>イタク</t>
    </rPh>
    <rPh sb="11" eb="13">
      <t>ケイヤク</t>
    </rPh>
    <rPh sb="13" eb="15">
      <t>テイケツ</t>
    </rPh>
    <phoneticPr fontId="1"/>
  </si>
  <si>
    <t>　消防団協力事業所の認定</t>
    <rPh sb="1" eb="4">
      <t>ショウボウダン</t>
    </rPh>
    <rPh sb="4" eb="6">
      <t>キョウリョク</t>
    </rPh>
    <rPh sb="6" eb="9">
      <t>ジギョウショ</t>
    </rPh>
    <rPh sb="10" eb="12">
      <t>ニンテイ</t>
    </rPh>
    <phoneticPr fontId="1"/>
  </si>
  <si>
    <t>建設技術、人材育成、環境共生</t>
    <phoneticPr fontId="1"/>
  </si>
  <si>
    <t>県部長＋建設技術等</t>
    <rPh sb="0" eb="1">
      <t>ケン</t>
    </rPh>
    <rPh sb="1" eb="3">
      <t>ブチョウ</t>
    </rPh>
    <rPh sb="4" eb="6">
      <t>ケンセツ</t>
    </rPh>
    <rPh sb="6" eb="8">
      <t>ギジュツ</t>
    </rPh>
    <rPh sb="8" eb="9">
      <t>トウ</t>
    </rPh>
    <phoneticPr fontId="1"/>
  </si>
  <si>
    <t>県所長＋建設技術等</t>
    <rPh sb="0" eb="1">
      <t>ケン</t>
    </rPh>
    <rPh sb="1" eb="3">
      <t>ショチョウ</t>
    </rPh>
    <rPh sb="4" eb="6">
      <t>ケンセツ</t>
    </rPh>
    <rPh sb="6" eb="8">
      <t>ギジュツ</t>
    </rPh>
    <rPh sb="8" eb="9">
      <t>トウ</t>
    </rPh>
    <phoneticPr fontId="1"/>
  </si>
  <si>
    <t>優良工事表彰は、「国、知事、市長」、「県部長」、「県所長」、「建設技術提案、人材育成貢献、環境共生貢献」、「なし」の別を選択する。</t>
    <rPh sb="9" eb="10">
      <t>クニ</t>
    </rPh>
    <rPh sb="11" eb="13">
      <t>チジ</t>
    </rPh>
    <rPh sb="14" eb="16">
      <t>シチョウ</t>
    </rPh>
    <rPh sb="19" eb="20">
      <t>ケン</t>
    </rPh>
    <rPh sb="20" eb="22">
      <t>ブチョウ</t>
    </rPh>
    <rPh sb="60" eb="62">
      <t>センタク</t>
    </rPh>
    <phoneticPr fontId="1"/>
  </si>
  <si>
    <r>
      <t xml:space="preserve">災害活動、除雪協力、消防団協力事務所の認定の状況は、評価対象項目に対する該当する「あり」、「なし」又は「雇用人数」を選択する。
</t>
    </r>
    <r>
      <rPr>
        <b/>
        <sz val="10.5"/>
        <rFont val="ＭＳ ゴシック"/>
        <family val="3"/>
        <charset val="128"/>
      </rPr>
      <t>評価基準Ｂは該当しない</t>
    </r>
    <r>
      <rPr>
        <sz val="10.5"/>
        <rFont val="ＭＳ ゴシック"/>
        <family val="3"/>
        <charset val="128"/>
      </rPr>
      <t>。</t>
    </r>
    <rPh sb="5" eb="7">
      <t>ジョセツ</t>
    </rPh>
    <rPh sb="7" eb="9">
      <t>キョウリョク</t>
    </rPh>
    <rPh sb="10" eb="13">
      <t>ショウボウダン</t>
    </rPh>
    <rPh sb="13" eb="15">
      <t>キョウリョク</t>
    </rPh>
    <rPh sb="15" eb="17">
      <t>ジム</t>
    </rPh>
    <rPh sb="17" eb="18">
      <t>ショ</t>
    </rPh>
    <rPh sb="19" eb="21">
      <t>ニンテイ</t>
    </rPh>
    <rPh sb="49" eb="50">
      <t>マタ</t>
    </rPh>
    <rPh sb="52" eb="54">
      <t>コヨウ</t>
    </rPh>
    <rPh sb="54" eb="56">
      <t>ニンズウ</t>
    </rPh>
    <rPh sb="58" eb="60">
      <t>センタク</t>
    </rPh>
    <rPh sb="64" eb="66">
      <t>ヒョウカ</t>
    </rPh>
    <rPh sb="66" eb="68">
      <t>キジュン</t>
    </rPh>
    <rPh sb="70" eb="72">
      <t>ガイトウ</t>
    </rPh>
    <phoneticPr fontId="1"/>
  </si>
  <si>
    <t>様式１（営繕工事以外）</t>
    <rPh sb="0" eb="2">
      <t>ヨウシキ</t>
    </rPh>
    <rPh sb="4" eb="6">
      <t>エイゼン</t>
    </rPh>
    <rPh sb="6" eb="8">
      <t>コウジ</t>
    </rPh>
    <rPh sb="8" eb="10">
      <t>イガイ</t>
    </rPh>
    <phoneticPr fontId="1"/>
  </si>
  <si>
    <t>※工事名、工事場所、会社名、配置予定技術者氏名及び各評価基準・型式ごとに該当する申請内容欄
　　のみ記載してください。　申請内容欄は、記載上の留意点をよく読んで間違いのないように願います。
※書式等は変更せずに、このまま名前を付けて保存し提出してください。(EXCEL形式）　　　　　　　　　　　　　　　　　　　
※評価項目「除雪協力」については、営繕工事以外の場合に限る。</t>
    <rPh sb="1" eb="3">
      <t>コウジ</t>
    </rPh>
    <rPh sb="3" eb="4">
      <t>メイ</t>
    </rPh>
    <rPh sb="5" eb="7">
      <t>コウジ</t>
    </rPh>
    <rPh sb="7" eb="9">
      <t>バショ</t>
    </rPh>
    <rPh sb="10" eb="13">
      <t>カイシャメイ</t>
    </rPh>
    <rPh sb="14" eb="16">
      <t>ハイチ</t>
    </rPh>
    <rPh sb="16" eb="18">
      <t>ヨテイ</t>
    </rPh>
    <rPh sb="18" eb="21">
      <t>ギジュツシャ</t>
    </rPh>
    <rPh sb="21" eb="23">
      <t>シメイ</t>
    </rPh>
    <rPh sb="23" eb="24">
      <t>オヨ</t>
    </rPh>
    <rPh sb="25" eb="26">
      <t>カク</t>
    </rPh>
    <rPh sb="26" eb="28">
      <t>ヒョウカ</t>
    </rPh>
    <rPh sb="28" eb="30">
      <t>キジュン</t>
    </rPh>
    <rPh sb="31" eb="33">
      <t>ケイシキ</t>
    </rPh>
    <rPh sb="36" eb="38">
      <t>ガイトウ</t>
    </rPh>
    <rPh sb="40" eb="42">
      <t>シンセイ</t>
    </rPh>
    <rPh sb="42" eb="44">
      <t>ナイヨウ</t>
    </rPh>
    <rPh sb="44" eb="45">
      <t>ラン</t>
    </rPh>
    <rPh sb="50" eb="52">
      <t>キサイ</t>
    </rPh>
    <rPh sb="60" eb="62">
      <t>シンセイ</t>
    </rPh>
    <rPh sb="62" eb="64">
      <t>ナイヨウ</t>
    </rPh>
    <rPh sb="64" eb="65">
      <t>ラン</t>
    </rPh>
    <rPh sb="67" eb="69">
      <t>キサイ</t>
    </rPh>
    <rPh sb="69" eb="70">
      <t>ジョウ</t>
    </rPh>
    <rPh sb="71" eb="73">
      <t>リュウイ</t>
    </rPh>
    <rPh sb="73" eb="74">
      <t>テン</t>
    </rPh>
    <rPh sb="77" eb="78">
      <t>ヨ</t>
    </rPh>
    <rPh sb="80" eb="82">
      <t>マチガ</t>
    </rPh>
    <rPh sb="89" eb="90">
      <t>ネガ</t>
    </rPh>
    <rPh sb="96" eb="98">
      <t>ショシキ</t>
    </rPh>
    <rPh sb="98" eb="99">
      <t>トウ</t>
    </rPh>
    <rPh sb="100" eb="102">
      <t>ヘンコウ</t>
    </rPh>
    <rPh sb="110" eb="112">
      <t>ナマエ</t>
    </rPh>
    <rPh sb="113" eb="114">
      <t>ツ</t>
    </rPh>
    <rPh sb="116" eb="118">
      <t>ホゾン</t>
    </rPh>
    <rPh sb="119" eb="121">
      <t>テイシュツ</t>
    </rPh>
    <rPh sb="134" eb="136">
      <t>ケイシキ</t>
    </rPh>
    <rPh sb="158" eb="160">
      <t>ヒョウカ</t>
    </rPh>
    <rPh sb="160" eb="162">
      <t>コウモク</t>
    </rPh>
    <rPh sb="163" eb="165">
      <t>ジョセツ</t>
    </rPh>
    <rPh sb="165" eb="167">
      <t>キョウリョク</t>
    </rPh>
    <rPh sb="174" eb="176">
      <t>エイゼン</t>
    </rPh>
    <rPh sb="176" eb="178">
      <t>コウジ</t>
    </rPh>
    <rPh sb="178" eb="180">
      <t>イガイ</t>
    </rPh>
    <rPh sb="181" eb="183">
      <t>バアイ</t>
    </rPh>
    <rPh sb="184" eb="185">
      <t>カギ</t>
    </rPh>
    <phoneticPr fontId="1"/>
  </si>
  <si>
    <t>取得なし</t>
    <rPh sb="0" eb="2">
      <t>シュトク</t>
    </rPh>
    <phoneticPr fontId="1"/>
  </si>
  <si>
    <t>推奨単位の1/2以上推奨単位未満の取得あり</t>
    <rPh sb="0" eb="2">
      <t>スイショウ</t>
    </rPh>
    <rPh sb="2" eb="4">
      <t>タンイ</t>
    </rPh>
    <rPh sb="8" eb="10">
      <t>イジョウ</t>
    </rPh>
    <rPh sb="10" eb="12">
      <t>スイショウ</t>
    </rPh>
    <rPh sb="12" eb="14">
      <t>タンイ</t>
    </rPh>
    <rPh sb="14" eb="16">
      <t>ミマン</t>
    </rPh>
    <rPh sb="17" eb="19">
      <t>シュトク</t>
    </rPh>
    <phoneticPr fontId="1"/>
  </si>
  <si>
    <t>推奨単位以上の取得あり</t>
    <rPh sb="0" eb="2">
      <t>スイショウ</t>
    </rPh>
    <rPh sb="2" eb="4">
      <t>タンイ</t>
    </rPh>
    <rPh sb="4" eb="6">
      <t>イジョウ</t>
    </rPh>
    <rPh sb="7" eb="9">
      <t>シュトク</t>
    </rPh>
    <phoneticPr fontId="1"/>
  </si>
  <si>
    <t>市管理道路の除雪業務委託契約有り</t>
    <phoneticPr fontId="1"/>
  </si>
  <si>
    <t>市管理道路以外の市内道路（一般国道、県道）の除雪業務委託契約有り</t>
    <rPh sb="0" eb="1">
      <t>シ</t>
    </rPh>
    <rPh sb="1" eb="3">
      <t>カンリ</t>
    </rPh>
    <rPh sb="3" eb="5">
      <t>ドウロ</t>
    </rPh>
    <rPh sb="5" eb="7">
      <t>イガイ</t>
    </rPh>
    <phoneticPr fontId="1"/>
  </si>
  <si>
    <t>工事場所に除雪範囲（担当道路及び道路両端より30ｍ範囲）が含まれる</t>
    <phoneticPr fontId="1"/>
  </si>
  <si>
    <t>工事場所に除雪範囲が含まれない</t>
    <phoneticPr fontId="1"/>
  </si>
  <si>
    <t>工事場所の町内に建設業法に基づく主たる営業所（本店）あり</t>
    <rPh sb="0" eb="2">
      <t>コウジ</t>
    </rPh>
    <rPh sb="2" eb="4">
      <t>バショ</t>
    </rPh>
    <rPh sb="5" eb="7">
      <t>チョウナイ</t>
    </rPh>
    <rPh sb="8" eb="10">
      <t>ケンセツ</t>
    </rPh>
    <rPh sb="10" eb="11">
      <t>ギョウ</t>
    </rPh>
    <rPh sb="11" eb="12">
      <t>ホウ</t>
    </rPh>
    <rPh sb="13" eb="14">
      <t>モト</t>
    </rPh>
    <rPh sb="16" eb="17">
      <t>シュ</t>
    </rPh>
    <rPh sb="19" eb="22">
      <t>エイギョウショ</t>
    </rPh>
    <rPh sb="23" eb="25">
      <t>ホンテン</t>
    </rPh>
    <phoneticPr fontId="1"/>
  </si>
  <si>
    <t>工事場所の小学校の校区に建設業法に基づく主たる営業所（本店）あり</t>
    <rPh sb="0" eb="2">
      <t>コウジ</t>
    </rPh>
    <rPh sb="2" eb="4">
      <t>バショ</t>
    </rPh>
    <rPh sb="5" eb="8">
      <t>ショウガッコウ</t>
    </rPh>
    <rPh sb="9" eb="11">
      <t>コウク</t>
    </rPh>
    <rPh sb="12" eb="14">
      <t>ケンセツ</t>
    </rPh>
    <rPh sb="14" eb="15">
      <t>ギョウ</t>
    </rPh>
    <rPh sb="15" eb="16">
      <t>ホウ</t>
    </rPh>
    <rPh sb="17" eb="18">
      <t>モト</t>
    </rPh>
    <rPh sb="20" eb="21">
      <t>シュ</t>
    </rPh>
    <rPh sb="23" eb="26">
      <t>エイギョウショ</t>
    </rPh>
    <rPh sb="27" eb="29">
      <t>ホンテン</t>
    </rPh>
    <phoneticPr fontId="1"/>
  </si>
  <si>
    <t>工事場所の中学校の校区に建設業法に基づく主たる営業所（本店）あり</t>
    <phoneticPr fontId="1"/>
  </si>
  <si>
    <t>小松市内に建設業法に基づく主たる営業所（本店）あり</t>
    <phoneticPr fontId="1"/>
  </si>
  <si>
    <t>小松市内に建設業法に基づく契約を締結できる営業所あり</t>
    <phoneticPr fontId="1"/>
  </si>
  <si>
    <t>なし</t>
    <phoneticPr fontId="1"/>
  </si>
  <si>
    <t>ボランティア活動の実績は、「実績あり（２回以上）」、「実績なし」を選択する。</t>
    <rPh sb="6" eb="8">
      <t>カツドウ</t>
    </rPh>
    <rPh sb="9" eb="11">
      <t>ジッセキ</t>
    </rPh>
    <rPh sb="14" eb="16">
      <t>ジッセキ</t>
    </rPh>
    <rPh sb="27" eb="29">
      <t>ジッセキ</t>
    </rPh>
    <rPh sb="33" eb="35">
      <t>センタク</t>
    </rPh>
    <phoneticPr fontId="1"/>
  </si>
  <si>
    <t>継続教育（ＣＰＤ）は、「推奨単位以上の取得あり」、「推奨単位の1/2以上推奨単位未満の取得あり」、「取得なし」を選択する。</t>
    <rPh sb="0" eb="2">
      <t>ケイゾク</t>
    </rPh>
    <rPh sb="2" eb="4">
      <t>キョウイク</t>
    </rPh>
    <rPh sb="12" eb="14">
      <t>スイショウ</t>
    </rPh>
    <rPh sb="14" eb="16">
      <t>タンイ</t>
    </rPh>
    <rPh sb="16" eb="18">
      <t>イジョウ</t>
    </rPh>
    <rPh sb="19" eb="21">
      <t>シュトク</t>
    </rPh>
    <rPh sb="26" eb="28">
      <t>スイショウ</t>
    </rPh>
    <rPh sb="28" eb="30">
      <t>タンイ</t>
    </rPh>
    <rPh sb="34" eb="36">
      <t>イジョウ</t>
    </rPh>
    <rPh sb="36" eb="38">
      <t>スイショウ</t>
    </rPh>
    <rPh sb="38" eb="40">
      <t>タンイ</t>
    </rPh>
    <rPh sb="40" eb="42">
      <t>ミマン</t>
    </rPh>
    <rPh sb="43" eb="45">
      <t>シュトク</t>
    </rPh>
    <rPh sb="50" eb="52">
      <t>シュトク</t>
    </rPh>
    <rPh sb="56" eb="58">
      <t>センタク</t>
    </rPh>
    <phoneticPr fontId="1"/>
  </si>
  <si>
    <t>営業所の所在地は、営業所等の所在地について選択する。</t>
    <rPh sb="0" eb="3">
      <t>エイギョウショ</t>
    </rPh>
    <rPh sb="4" eb="7">
      <t>ショザイチ</t>
    </rPh>
    <rPh sb="9" eb="12">
      <t>エイギョウショ</t>
    </rPh>
    <rPh sb="12" eb="13">
      <t>トウ</t>
    </rPh>
    <rPh sb="14" eb="16">
      <t>ショザイ</t>
    </rPh>
    <rPh sb="16" eb="17">
      <t>チ</t>
    </rPh>
    <rPh sb="21" eb="23">
      <t>センタク</t>
    </rPh>
    <phoneticPr fontId="1"/>
  </si>
  <si>
    <t>市管理道路と一般国道、県道の除雪業務委託契約有り</t>
    <rPh sb="0" eb="1">
      <t>シ</t>
    </rPh>
    <rPh sb="1" eb="3">
      <t>カンリ</t>
    </rPh>
    <rPh sb="3" eb="5">
      <t>ドウロ</t>
    </rPh>
    <rPh sb="6" eb="8">
      <t>イッパン</t>
    </rPh>
    <rPh sb="8" eb="10">
      <t>コクドウ</t>
    </rPh>
    <rPh sb="11" eb="13">
      <t>ケンドウ</t>
    </rPh>
    <rPh sb="14" eb="16">
      <t>ジョセツ</t>
    </rPh>
    <rPh sb="20" eb="22">
      <t>ケイヤク</t>
    </rPh>
    <rPh sb="22" eb="23">
      <t>アリ</t>
    </rPh>
    <phoneticPr fontId="1"/>
  </si>
  <si>
    <t>②工事場所と除雪業務
　の関係</t>
    <rPh sb="1" eb="3">
      <t>コウジ</t>
    </rPh>
    <rPh sb="3" eb="5">
      <t>バショ</t>
    </rPh>
    <rPh sb="6" eb="8">
      <t>ジョセツ</t>
    </rPh>
    <rPh sb="8" eb="10">
      <t>ギョウム</t>
    </rPh>
    <rPh sb="13" eb="15">
      <t>カンケイ</t>
    </rPh>
    <phoneticPr fontId="1"/>
  </si>
  <si>
    <t>　 所在地　商号又は名称
　 代表者職氏名　</t>
    <rPh sb="2" eb="5">
      <t>ショザイチ</t>
    </rPh>
    <rPh sb="6" eb="8">
      <t>ショウゴウ</t>
    </rPh>
    <rPh sb="8" eb="9">
      <t>マタ</t>
    </rPh>
    <rPh sb="10" eb="12">
      <t>メイショウ</t>
    </rPh>
    <rPh sb="15" eb="18">
      <t>ダイヒョウシャ</t>
    </rPh>
    <rPh sb="18" eb="19">
      <t>ショク</t>
    </rPh>
    <rPh sb="19" eb="21">
      <t>シメイ</t>
    </rPh>
    <phoneticPr fontId="1"/>
  </si>
  <si>
    <t>様式１（営繕工事）</t>
    <rPh sb="0" eb="2">
      <t>ヨウシキ</t>
    </rPh>
    <rPh sb="4" eb="6">
      <t>エイゼン</t>
    </rPh>
    <rPh sb="6" eb="8">
      <t>コウジ</t>
    </rPh>
    <phoneticPr fontId="1"/>
  </si>
  <si>
    <t>　 営業所技術者氏名</t>
    <rPh sb="2" eb="5">
      <t>エイギョウショ</t>
    </rPh>
    <rPh sb="5" eb="7">
      <t>ギジュツ</t>
    </rPh>
    <rPh sb="7" eb="8">
      <t>シャ</t>
    </rPh>
    <rPh sb="8" eb="10">
      <t>シメイ</t>
    </rPh>
    <phoneticPr fontId="1"/>
  </si>
  <si>
    <t>　 経営業務管理責任者氏名</t>
    <rPh sb="2" eb="10">
      <t>ケイエイギョウムカンリセキニン</t>
    </rPh>
    <rPh sb="10" eb="11">
      <t>シャ</t>
    </rPh>
    <rPh sb="11" eb="13">
      <t>シメイ</t>
    </rPh>
    <phoneticPr fontId="1"/>
  </si>
  <si>
    <t>　 経営業務管理責任者氏名</t>
    <rPh sb="2" eb="4">
      <t>ケイエイ</t>
    </rPh>
    <rPh sb="4" eb="6">
      <t>ギョウム</t>
    </rPh>
    <rPh sb="6" eb="8">
      <t>カンリ</t>
    </rPh>
    <rPh sb="8" eb="10">
      <t>セキニン</t>
    </rPh>
    <rPh sb="10" eb="11">
      <t>シャ</t>
    </rPh>
    <rPh sb="11" eb="1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</si>
</sst>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0_ 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i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10"/>
      <name val="Century"/>
      <family val="1"/>
    </font>
    <font>
      <sz val="11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i/>
      <sz val="10"/>
      <name val="ＭＳ Ｐ明朝"/>
      <family val="1"/>
      <charset val="128"/>
    </font>
    <font>
      <sz val="8"/>
      <color indexed="12"/>
      <name val="ＭＳ Ｐゴシック"/>
      <family val="3"/>
      <charset val="128"/>
    </font>
    <font>
      <i/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b/>
      <u/>
      <sz val="10.5"/>
      <color indexed="1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/>
    </xf>
    <xf numFmtId="177" fontId="11" fillId="3" borderId="3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7" fontId="12" fillId="3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top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3" fillId="0" borderId="0" xfId="0" applyFo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177" fontId="12" fillId="3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178" fontId="12" fillId="3" borderId="12" xfId="0" applyNumberFormat="1" applyFont="1" applyFill="1" applyBorder="1" applyAlignment="1">
      <alignment horizontal="center" vertical="center" wrapText="1"/>
    </xf>
    <xf numFmtId="177" fontId="12" fillId="3" borderId="13" xfId="0" applyNumberFormat="1" applyFont="1" applyFill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177" fontId="12" fillId="3" borderId="14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177" fontId="12" fillId="3" borderId="1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2" fillId="3" borderId="16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19" fillId="0" borderId="5" xfId="0" applyFont="1" applyBorder="1" applyAlignment="1" applyProtection="1">
      <alignment horizontal="left" vertical="center" wrapText="1" indent="1"/>
      <protection locked="0"/>
    </xf>
    <xf numFmtId="0" fontId="19" fillId="0" borderId="6" xfId="0" applyFont="1" applyBorder="1" applyAlignment="1" applyProtection="1">
      <alignment horizontal="left" vertical="center" wrapText="1" indent="1"/>
      <protection locked="0"/>
    </xf>
    <xf numFmtId="0" fontId="19" fillId="0" borderId="7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2" fillId="4" borderId="5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indent="1"/>
    </xf>
    <xf numFmtId="0" fontId="2" fillId="4" borderId="5" xfId="0" applyFont="1" applyFill="1" applyBorder="1" applyAlignment="1">
      <alignment horizontal="left" vertical="center" wrapText="1" indent="1"/>
    </xf>
    <xf numFmtId="0" fontId="2" fillId="4" borderId="7" xfId="0" applyFont="1" applyFill="1" applyBorder="1" applyAlignment="1">
      <alignment horizontal="left" vertical="center" wrapText="1" indent="1"/>
    </xf>
    <xf numFmtId="0" fontId="2" fillId="6" borderId="5" xfId="0" applyFont="1" applyFill="1" applyBorder="1" applyAlignment="1">
      <alignment horizontal="left" vertical="center" indent="1"/>
    </xf>
    <xf numFmtId="0" fontId="2" fillId="6" borderId="7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2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textRotation="255" wrapText="1"/>
    </xf>
    <xf numFmtId="0" fontId="0" fillId="0" borderId="12" xfId="0" applyFont="1" applyBorder="1" applyAlignment="1">
      <alignment horizontal="center" vertical="center" textRotation="255" wrapText="1"/>
    </xf>
    <xf numFmtId="0" fontId="3" fillId="2" borderId="12" xfId="0" applyFont="1" applyFill="1" applyBorder="1" applyAlignment="1">
      <alignment horizontal="center" vertical="center" textRotation="255" wrapText="1"/>
    </xf>
    <xf numFmtId="0" fontId="0" fillId="0" borderId="15" xfId="0" applyFont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A$2" lockText="1" noThreeD="1"/>
</file>

<file path=xl/ctrlProps/ctrlProp2.xml><?xml version="1.0" encoding="utf-8"?>
<formControlPr xmlns="http://schemas.microsoft.com/office/spreadsheetml/2009/9/main" objectType="Radio" firstButton="1" fmlaLink="$AA$9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AA$2" lockText="1" noThreeD="1"/>
</file>

<file path=xl/ctrlProps/ctrlProp5.xml><?xml version="1.0" encoding="utf-8"?>
<formControlPr xmlns="http://schemas.microsoft.com/office/spreadsheetml/2009/9/main" objectType="Radio" firstButton="1" fmlaLink="$AA$9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1543050</xdr:colOff>
      <xdr:row>8</xdr:row>
      <xdr:rowOff>190500</xdr:rowOff>
    </xdr:from>
    <xdr:to>
      <xdr:col>4</xdr:col>
      <xdr:colOff>866775</xdr:colOff>
      <xdr:row>8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09900" y="2809875"/>
          <a:ext cx="17145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*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該当するタイプをチェックする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</xdr:row>
          <xdr:rowOff>171450</xdr:rowOff>
        </xdr:from>
        <xdr:to>
          <xdr:col>7</xdr:col>
          <xdr:colOff>657225</xdr:colOff>
          <xdr:row>2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8</xdr:row>
          <xdr:rowOff>38100</xdr:rowOff>
        </xdr:from>
        <xdr:to>
          <xdr:col>2</xdr:col>
          <xdr:colOff>1695450</xdr:colOff>
          <xdr:row>8</xdr:row>
          <xdr:rowOff>247650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施工提案型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8</xdr:row>
          <xdr:rowOff>19050</xdr:rowOff>
        </xdr:from>
        <xdr:to>
          <xdr:col>4</xdr:col>
          <xdr:colOff>1476375</xdr:colOff>
          <xdr:row>8</xdr:row>
          <xdr:rowOff>257175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施工実績型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1543050</xdr:colOff>
      <xdr:row>8</xdr:row>
      <xdr:rowOff>190500</xdr:rowOff>
    </xdr:from>
    <xdr:to>
      <xdr:col>4</xdr:col>
      <xdr:colOff>866775</xdr:colOff>
      <xdr:row>8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5" y="2209800"/>
          <a:ext cx="17145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*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該当するタイプをチェックする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</xdr:row>
          <xdr:rowOff>171450</xdr:rowOff>
        </xdr:from>
        <xdr:to>
          <xdr:col>7</xdr:col>
          <xdr:colOff>657225</xdr:colOff>
          <xdr:row>2</xdr:row>
          <xdr:rowOff>76200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8</xdr:row>
          <xdr:rowOff>38100</xdr:rowOff>
        </xdr:from>
        <xdr:to>
          <xdr:col>2</xdr:col>
          <xdr:colOff>1695450</xdr:colOff>
          <xdr:row>8</xdr:row>
          <xdr:rowOff>247650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施工提案型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8</xdr:row>
          <xdr:rowOff>19050</xdr:rowOff>
        </xdr:from>
        <xdr:to>
          <xdr:col>4</xdr:col>
          <xdr:colOff>1476375</xdr:colOff>
          <xdr:row>8</xdr:row>
          <xdr:rowOff>257175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施工実績型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31"/>
  <sheetViews>
    <sheetView showGridLines="0" tabSelected="1" view="pageBreakPreview" zoomScaleNormal="100" zoomScaleSheetLayoutView="100" workbookViewId="0">
      <pane xSplit="9" topLeftCell="J1" activePane="topRight" state="frozen"/>
      <selection pane="topRight" activeCell="C7" sqref="C7:F7"/>
    </sheetView>
  </sheetViews>
  <sheetFormatPr defaultRowHeight="13.5"/>
  <cols>
    <col min="1" max="1" width="3.625" customWidth="1"/>
    <col min="2" max="2" width="19.25" customWidth="1"/>
    <col min="3" max="3" width="23.75" customWidth="1"/>
    <col min="4" max="4" width="7.625" customWidth="1"/>
    <col min="5" max="5" width="22.75" customWidth="1"/>
    <col min="6" max="6" width="15.75" customWidth="1"/>
    <col min="26" max="26" width="8.75" customWidth="1"/>
    <col min="27" max="30" width="20.625" style="3" hidden="1" customWidth="1"/>
    <col min="31" max="32" width="20.625" style="2" hidden="1" customWidth="1"/>
    <col min="33" max="33" width="9" hidden="1" customWidth="1"/>
  </cols>
  <sheetData>
    <row r="1" spans="1:33" ht="20.25" customHeight="1">
      <c r="A1" s="22" t="s">
        <v>96</v>
      </c>
      <c r="B1" s="22"/>
      <c r="F1" s="28" t="s">
        <v>68</v>
      </c>
    </row>
    <row r="2" spans="1:33" ht="30.75" customHeight="1">
      <c r="A2" s="52" t="s">
        <v>3</v>
      </c>
      <c r="B2" s="52"/>
      <c r="C2" s="52"/>
      <c r="D2" s="52"/>
      <c r="E2" s="52"/>
      <c r="F2" s="52"/>
      <c r="H2" s="21"/>
      <c r="AA2" s="20" t="b">
        <v>0</v>
      </c>
    </row>
    <row r="3" spans="1:33" ht="27" customHeight="1">
      <c r="A3" s="66" t="s">
        <v>59</v>
      </c>
      <c r="B3" s="67"/>
      <c r="C3" s="58"/>
      <c r="D3" s="59"/>
      <c r="E3" s="59"/>
      <c r="F3" s="60"/>
      <c r="H3" s="19" t="s">
        <v>40</v>
      </c>
    </row>
    <row r="4" spans="1:33" ht="27" customHeight="1">
      <c r="A4" s="66" t="s">
        <v>60</v>
      </c>
      <c r="B4" s="67"/>
      <c r="C4" s="49"/>
      <c r="D4" s="49"/>
      <c r="E4" s="49"/>
      <c r="F4" s="49"/>
    </row>
    <row r="5" spans="1:33" ht="27" customHeight="1">
      <c r="A5" s="68" t="s">
        <v>116</v>
      </c>
      <c r="B5" s="69"/>
      <c r="C5" s="49"/>
      <c r="D5" s="49"/>
      <c r="E5" s="49"/>
      <c r="F5" s="49"/>
    </row>
    <row r="6" spans="1:33" ht="27" customHeight="1">
      <c r="A6" s="66" t="s">
        <v>118</v>
      </c>
      <c r="B6" s="67"/>
      <c r="C6" s="49"/>
      <c r="D6" s="49"/>
      <c r="E6" s="49"/>
      <c r="F6" s="49"/>
    </row>
    <row r="7" spans="1:33" ht="27" customHeight="1">
      <c r="A7" s="85" t="s">
        <v>120</v>
      </c>
      <c r="B7" s="86"/>
      <c r="C7" s="49"/>
      <c r="D7" s="49"/>
      <c r="E7" s="49"/>
      <c r="F7" s="49"/>
    </row>
    <row r="8" spans="1:33" ht="27" customHeight="1">
      <c r="A8" s="66" t="s">
        <v>58</v>
      </c>
      <c r="B8" s="67"/>
      <c r="C8" s="49"/>
      <c r="D8" s="49"/>
      <c r="E8" s="49"/>
      <c r="F8" s="49"/>
    </row>
    <row r="9" spans="1:33" ht="35.450000000000003" customHeight="1">
      <c r="A9" s="70" t="s">
        <v>61</v>
      </c>
      <c r="B9" s="71"/>
      <c r="C9" s="61"/>
      <c r="D9" s="62"/>
      <c r="E9" s="62"/>
      <c r="F9" s="63"/>
      <c r="AA9" s="20">
        <v>0</v>
      </c>
    </row>
    <row r="10" spans="1:33" ht="30" customHeight="1">
      <c r="A10" s="50" t="s">
        <v>0</v>
      </c>
      <c r="B10" s="51"/>
      <c r="C10" s="50" t="s">
        <v>1</v>
      </c>
      <c r="D10" s="51"/>
      <c r="E10" s="25" t="s">
        <v>22</v>
      </c>
      <c r="F10" s="5" t="s">
        <v>6</v>
      </c>
    </row>
    <row r="11" spans="1:33" ht="30" customHeight="1">
      <c r="A11" s="64" t="s">
        <v>4</v>
      </c>
      <c r="B11" s="65"/>
      <c r="C11" s="26" t="str">
        <f>IF(AA9=1,"施工計画",IF(AA9=2,"－",""))</f>
        <v/>
      </c>
      <c r="D11" s="4" t="s">
        <v>11</v>
      </c>
      <c r="E11" s="14" t="s">
        <v>36</v>
      </c>
      <c r="F11" s="18"/>
    </row>
    <row r="12" spans="1:33" ht="30" customHeight="1">
      <c r="A12" s="50"/>
      <c r="B12" s="55"/>
      <c r="C12" s="55"/>
      <c r="D12" s="51"/>
      <c r="E12" s="13" t="s">
        <v>21</v>
      </c>
      <c r="F12" s="6"/>
    </row>
    <row r="13" spans="1:33" ht="30" customHeight="1">
      <c r="A13" s="64" t="s">
        <v>49</v>
      </c>
      <c r="B13" s="65"/>
      <c r="C13" s="16"/>
      <c r="D13" s="4" t="s">
        <v>12</v>
      </c>
      <c r="E13" s="12" t="s">
        <v>37</v>
      </c>
      <c r="F13" s="7" t="str">
        <f>IF(C13="","",IF(C13=0,0,IF(C13&gt;80,4,ROUND(4*(C13-65)/15,1))))</f>
        <v/>
      </c>
    </row>
    <row r="14" spans="1:33" ht="30" customHeight="1">
      <c r="A14" s="64" t="s">
        <v>67</v>
      </c>
      <c r="B14" s="65"/>
      <c r="C14" s="16"/>
      <c r="D14" s="4" t="s">
        <v>13</v>
      </c>
      <c r="E14" s="12" t="s">
        <v>38</v>
      </c>
      <c r="F14" s="7" t="str">
        <f>IF(C14="","",IF(C14=0,0,IF(C14&gt;=85,2.5,IF(AND(C14&gt;80,C14&lt;85),ROUND(2+(C14-80)/10,1),ROUND(2*(C14-65)/15,1)))))</f>
        <v/>
      </c>
      <c r="AD14" s="2"/>
      <c r="AF14"/>
    </row>
    <row r="15" spans="1:33" ht="30" customHeight="1">
      <c r="A15" s="64" t="s">
        <v>71</v>
      </c>
      <c r="B15" s="65"/>
      <c r="C15" s="15"/>
      <c r="D15" s="4" t="s">
        <v>14</v>
      </c>
      <c r="E15" s="12" t="s">
        <v>38</v>
      </c>
      <c r="F15" s="7" t="str">
        <f>IF(C15=AA15,0,IF(C15=AB15,-1,IF(C15=AC15,-2,IF(C15=AD15,-2,""))))</f>
        <v/>
      </c>
      <c r="AA15" s="3" t="s">
        <v>7</v>
      </c>
      <c r="AB15" s="3" t="s">
        <v>45</v>
      </c>
      <c r="AC15" s="3" t="s">
        <v>46</v>
      </c>
      <c r="AD15" s="3" t="s">
        <v>8</v>
      </c>
    </row>
    <row r="16" spans="1:33" ht="30" customHeight="1">
      <c r="A16" s="64" t="s">
        <v>2</v>
      </c>
      <c r="B16" s="65"/>
      <c r="C16" s="15"/>
      <c r="D16" s="4" t="s">
        <v>15</v>
      </c>
      <c r="E16" s="12" t="s">
        <v>38</v>
      </c>
      <c r="F16" s="36" t="str">
        <f>IF(C16=AA16,1,IF(C16=AB16,0.75,IF(C16=AC16,0.5,IF(C16=AD16,0.5,IF(C16=AE16,1,IF(C16=AF16,1,IF(C16=AG16,0,"")))))))</f>
        <v/>
      </c>
      <c r="AA16" s="3" t="s">
        <v>82</v>
      </c>
      <c r="AB16" s="3" t="s">
        <v>84</v>
      </c>
      <c r="AC16" s="3" t="s">
        <v>83</v>
      </c>
      <c r="AD16" s="27" t="s">
        <v>91</v>
      </c>
      <c r="AE16" s="40" t="s">
        <v>92</v>
      </c>
      <c r="AF16" s="40" t="s">
        <v>93</v>
      </c>
      <c r="AG16" s="2" t="s">
        <v>7</v>
      </c>
    </row>
    <row r="17" spans="1:32" ht="30" customHeight="1">
      <c r="A17" s="64" t="s">
        <v>50</v>
      </c>
      <c r="B17" s="65"/>
      <c r="C17" s="15"/>
      <c r="D17" s="4" t="s">
        <v>16</v>
      </c>
      <c r="E17" s="12" t="s">
        <v>38</v>
      </c>
      <c r="F17" s="7" t="str">
        <f>IF(C17=AA17,1,IF(C17=AB17,0.5,IF(C17=AC17,0,"")))</f>
        <v/>
      </c>
      <c r="AA17" s="27" t="s">
        <v>56</v>
      </c>
      <c r="AB17" s="27" t="s">
        <v>57</v>
      </c>
      <c r="AC17" s="27" t="s">
        <v>54</v>
      </c>
      <c r="AF17"/>
    </row>
    <row r="18" spans="1:32" ht="30" customHeight="1">
      <c r="A18" s="64" t="s">
        <v>72</v>
      </c>
      <c r="B18" s="65"/>
      <c r="C18" s="17"/>
      <c r="D18" s="4" t="s">
        <v>17</v>
      </c>
      <c r="E18" s="12" t="s">
        <v>39</v>
      </c>
      <c r="F18" s="7" t="str">
        <f>IF(C18=AA18,1,IF(C18=AB18,0,""))</f>
        <v/>
      </c>
      <c r="AA18" s="3" t="s">
        <v>52</v>
      </c>
      <c r="AB18" s="3" t="s">
        <v>53</v>
      </c>
      <c r="AD18" s="2"/>
      <c r="AF18"/>
    </row>
    <row r="19" spans="1:32" ht="30" customHeight="1">
      <c r="A19" s="64" t="s">
        <v>73</v>
      </c>
      <c r="B19" s="65"/>
      <c r="C19" s="16"/>
      <c r="D19" s="4" t="s">
        <v>18</v>
      </c>
      <c r="E19" s="12" t="s">
        <v>39</v>
      </c>
      <c r="F19" s="7" t="str">
        <f>IF(C19="","",IF(C19=0,0,IF(C19&gt;80,1,ROUND(1*(C19-65)/15,1))))</f>
        <v/>
      </c>
      <c r="AA19"/>
      <c r="AB19"/>
      <c r="AC19"/>
      <c r="AD19"/>
      <c r="AE19"/>
      <c r="AF19"/>
    </row>
    <row r="20" spans="1:32" ht="30" customHeight="1">
      <c r="A20" s="64" t="s">
        <v>5</v>
      </c>
      <c r="B20" s="65"/>
      <c r="C20" s="15"/>
      <c r="D20" s="4" t="s">
        <v>19</v>
      </c>
      <c r="E20" s="12" t="s">
        <v>39</v>
      </c>
      <c r="F20" s="36" t="str">
        <f>IF(C20=AA20,0.5,IF(C20=AB20,0.25,IF(C20=AC20,0,"")))</f>
        <v/>
      </c>
      <c r="AA20" s="3" t="s">
        <v>100</v>
      </c>
      <c r="AB20" s="3" t="s">
        <v>99</v>
      </c>
      <c r="AC20" s="3" t="s">
        <v>98</v>
      </c>
    </row>
    <row r="21" spans="1:32" ht="30" customHeight="1">
      <c r="A21" s="64" t="s">
        <v>74</v>
      </c>
      <c r="B21" s="65"/>
      <c r="C21" s="15"/>
      <c r="D21" s="4" t="s">
        <v>20</v>
      </c>
      <c r="E21" s="12" t="s">
        <v>38</v>
      </c>
      <c r="F21" s="7" t="str">
        <f>IF(C21=AA21,0.5,IF(C21=AB21,0,""))</f>
        <v/>
      </c>
      <c r="AA21" s="3" t="s">
        <v>81</v>
      </c>
      <c r="AB21" s="3" t="s">
        <v>55</v>
      </c>
      <c r="AD21" s="2"/>
      <c r="AF21"/>
    </row>
    <row r="22" spans="1:32" ht="30" customHeight="1">
      <c r="A22" s="78" t="s">
        <v>86</v>
      </c>
      <c r="B22" s="29" t="s">
        <v>70</v>
      </c>
      <c r="C22" s="30"/>
      <c r="D22" s="75" t="s">
        <v>44</v>
      </c>
      <c r="E22" s="72" t="s">
        <v>38</v>
      </c>
      <c r="F22" s="31" t="str">
        <f>IF(C22=AA22,0.5,IF(C22=AB22,0,""))</f>
        <v/>
      </c>
      <c r="AA22" s="3" t="s">
        <v>76</v>
      </c>
      <c r="AB22" s="3" t="s">
        <v>7</v>
      </c>
      <c r="AE22" s="3"/>
    </row>
    <row r="23" spans="1:32" ht="30" customHeight="1">
      <c r="A23" s="79"/>
      <c r="B23" s="42" t="s">
        <v>88</v>
      </c>
      <c r="C23" s="37"/>
      <c r="D23" s="76"/>
      <c r="E23" s="73"/>
      <c r="F23" s="38" t="str">
        <f>IF(C23=AA23,1,IF(C23=AB23,0,""))</f>
        <v/>
      </c>
      <c r="AA23" s="3" t="s">
        <v>9</v>
      </c>
      <c r="AB23" s="3" t="s">
        <v>7</v>
      </c>
      <c r="AE23" s="3"/>
    </row>
    <row r="24" spans="1:32" ht="30" customHeight="1">
      <c r="A24" s="79"/>
      <c r="B24" s="32" t="s">
        <v>75</v>
      </c>
      <c r="C24" s="33"/>
      <c r="D24" s="76"/>
      <c r="E24" s="73"/>
      <c r="F24" s="34" t="str">
        <f>IF(C24=AA24,0.5,IF(C24=AB24,0.25,IF(C24=AC24,0,"")))</f>
        <v/>
      </c>
      <c r="AA24" s="3" t="s">
        <v>77</v>
      </c>
      <c r="AB24" s="3" t="s">
        <v>78</v>
      </c>
      <c r="AC24" s="3" t="s">
        <v>7</v>
      </c>
      <c r="AE24" s="3"/>
    </row>
    <row r="25" spans="1:32" ht="39.950000000000003" customHeight="1">
      <c r="A25" s="80" t="s">
        <v>87</v>
      </c>
      <c r="B25" s="32" t="s">
        <v>89</v>
      </c>
      <c r="C25" s="33"/>
      <c r="D25" s="76"/>
      <c r="E25" s="73"/>
      <c r="F25" s="34" t="str">
        <f>IF(C25=AA25,0.75,IF(C25=AB25,0.5,IF(C25=AC25,0.25,IF(C25=AD25,0,""))))</f>
        <v/>
      </c>
      <c r="AA25" s="3" t="s">
        <v>114</v>
      </c>
      <c r="AB25" s="3" t="s">
        <v>101</v>
      </c>
      <c r="AC25" s="3" t="s">
        <v>102</v>
      </c>
      <c r="AD25" s="3" t="s">
        <v>7</v>
      </c>
      <c r="AE25" s="3"/>
    </row>
    <row r="26" spans="1:32" ht="39.950000000000003" customHeight="1">
      <c r="A26" s="81"/>
      <c r="B26" s="43" t="s">
        <v>115</v>
      </c>
      <c r="C26" s="39"/>
      <c r="D26" s="76"/>
      <c r="E26" s="73"/>
      <c r="F26" s="38" t="str">
        <f>IF(C26=AA26,1,IF(C26=AB26,0,""))</f>
        <v/>
      </c>
      <c r="AA26" s="3" t="s">
        <v>103</v>
      </c>
      <c r="AB26" s="3" t="s">
        <v>104</v>
      </c>
      <c r="AE26" s="3"/>
    </row>
    <row r="27" spans="1:32" ht="30" customHeight="1">
      <c r="A27" s="82" t="s">
        <v>90</v>
      </c>
      <c r="B27" s="83"/>
      <c r="C27" s="15"/>
      <c r="D27" s="77"/>
      <c r="E27" s="74"/>
      <c r="F27" s="35" t="str">
        <f>IF(C27=AA27,0.5,IF(C27=AB27,0,""))</f>
        <v/>
      </c>
      <c r="AA27" s="3" t="s">
        <v>9</v>
      </c>
      <c r="AB27" s="3" t="s">
        <v>7</v>
      </c>
      <c r="AE27" s="3"/>
    </row>
    <row r="28" spans="1:32" ht="39.950000000000003" customHeight="1">
      <c r="A28" s="64" t="s">
        <v>51</v>
      </c>
      <c r="B28" s="65"/>
      <c r="C28" s="15"/>
      <c r="D28" s="4" t="s">
        <v>64</v>
      </c>
      <c r="E28" s="12" t="s">
        <v>38</v>
      </c>
      <c r="F28" s="36" t="str">
        <f>IF(C28=AA28,2.25,IF(C28=AB28,2,IF(C28=AC28,1.5,IF(C28=AD28,1,IF(C28=AE28,0.5,IF(C28=AF28,0,""))))))</f>
        <v/>
      </c>
      <c r="AA28" s="44" t="s">
        <v>105</v>
      </c>
      <c r="AB28" s="44" t="s">
        <v>106</v>
      </c>
      <c r="AC28" s="44" t="s">
        <v>107</v>
      </c>
      <c r="AD28" s="44" t="s">
        <v>108</v>
      </c>
      <c r="AE28" s="44" t="s">
        <v>109</v>
      </c>
      <c r="AF28" s="45" t="s">
        <v>110</v>
      </c>
    </row>
    <row r="29" spans="1:32" ht="30" customHeight="1">
      <c r="A29" s="10"/>
      <c r="B29" s="10"/>
      <c r="C29" s="10"/>
      <c r="D29" s="10"/>
      <c r="E29" s="11" t="s">
        <v>35</v>
      </c>
      <c r="F29" s="7" t="str">
        <f>IF(AA2=TRUE,SUM(F11:F28),"")</f>
        <v/>
      </c>
    </row>
    <row r="30" spans="1:32" ht="7.5" customHeight="1">
      <c r="A30" s="1"/>
      <c r="B30" s="1"/>
      <c r="C30" s="1"/>
      <c r="D30" s="1"/>
      <c r="E30" s="56"/>
      <c r="F30" s="57"/>
    </row>
    <row r="31" spans="1:32" ht="75" customHeight="1">
      <c r="A31" s="53" t="s">
        <v>97</v>
      </c>
      <c r="B31" s="53"/>
      <c r="C31" s="54"/>
      <c r="D31" s="54"/>
      <c r="E31" s="54"/>
      <c r="F31" s="54"/>
    </row>
  </sheetData>
  <sheetProtection algorithmName="SHA-512" hashValue="nm0ngNO55s/okL5GWE3RUMWDSY1Dxfv5SdjTrgLsFdRxfCilihoIwVNPJjAdF2WGdTrXOcMLEhQgpoQi+X5LTw==" saltValue="tqQ73dl+16ndbOLZaqaOJw==" spinCount="100000" sheet="1" objects="1" scenarios="1"/>
  <mergeCells count="36">
    <mergeCell ref="C7:F7"/>
    <mergeCell ref="A17:B17"/>
    <mergeCell ref="A18:B18"/>
    <mergeCell ref="A28:B28"/>
    <mergeCell ref="E22:E27"/>
    <mergeCell ref="D22:D27"/>
    <mergeCell ref="A22:A24"/>
    <mergeCell ref="A25:A26"/>
    <mergeCell ref="A27:B27"/>
    <mergeCell ref="A13:B13"/>
    <mergeCell ref="A6:B6"/>
    <mergeCell ref="A14:B14"/>
    <mergeCell ref="A15:B15"/>
    <mergeCell ref="A16:B16"/>
    <mergeCell ref="A7:B7"/>
    <mergeCell ref="A4:B4"/>
    <mergeCell ref="A3:B3"/>
    <mergeCell ref="A9:B9"/>
    <mergeCell ref="A10:B10"/>
    <mergeCell ref="A11:B11"/>
    <mergeCell ref="C6:F6"/>
    <mergeCell ref="C10:D10"/>
    <mergeCell ref="A2:F2"/>
    <mergeCell ref="A31:F31"/>
    <mergeCell ref="A12:D12"/>
    <mergeCell ref="E30:F30"/>
    <mergeCell ref="C3:F3"/>
    <mergeCell ref="C4:F4"/>
    <mergeCell ref="C5:F5"/>
    <mergeCell ref="C8:F8"/>
    <mergeCell ref="C9:F9"/>
    <mergeCell ref="A21:B21"/>
    <mergeCell ref="A20:B20"/>
    <mergeCell ref="A19:B19"/>
    <mergeCell ref="A8:B8"/>
    <mergeCell ref="A5:B5"/>
  </mergeCells>
  <phoneticPr fontId="1"/>
  <dataValidations xWindow="318" yWindow="173" count="15">
    <dataValidation type="list" allowBlank="1" showInputMessage="1" showErrorMessage="1" sqref="C15" xr:uid="{00000000-0002-0000-0000-000000000000}">
      <formula1>$AA$15:$AD$15</formula1>
    </dataValidation>
    <dataValidation type="list" allowBlank="1" showInputMessage="1" showErrorMessage="1" sqref="C20" xr:uid="{00000000-0002-0000-0000-000001000000}">
      <formula1>$AA$20:$AC$20</formula1>
    </dataValidation>
    <dataValidation type="decimal" imeMode="halfAlpha" allowBlank="1" showErrorMessage="1" sqref="C13" xr:uid="{00000000-0002-0000-0000-000002000000}">
      <formula1>0</formula1>
      <formula2>100</formula2>
    </dataValidation>
    <dataValidation imeMode="on" allowBlank="1" showInputMessage="1" showErrorMessage="1" sqref="C3:F8" xr:uid="{00000000-0002-0000-0000-000003000000}"/>
    <dataValidation type="list" allowBlank="1" showInputMessage="1" showErrorMessage="1" sqref="C28" xr:uid="{00000000-0002-0000-0000-000004000000}">
      <formula1>$AA$28:$AF$28</formula1>
    </dataValidation>
    <dataValidation type="list" allowBlank="1" showInputMessage="1" showErrorMessage="1" sqref="C17" xr:uid="{00000000-0002-0000-0000-000005000000}">
      <formula1>$AA$17:$AC$17</formula1>
    </dataValidation>
    <dataValidation type="list" allowBlank="1" showInputMessage="1" showErrorMessage="1" sqref="C18" xr:uid="{00000000-0002-0000-0000-000006000000}">
      <formula1>$AA$18:$AB$18</formula1>
    </dataValidation>
    <dataValidation type="list" allowBlank="1" showInputMessage="1" showErrorMessage="1" sqref="C21" xr:uid="{00000000-0002-0000-0000-000007000000}">
      <formula1>$AA$21:$AB$21</formula1>
    </dataValidation>
    <dataValidation type="list" allowBlank="1" showInputMessage="1" showErrorMessage="1" sqref="C22" xr:uid="{00000000-0002-0000-0000-000008000000}">
      <formula1>$AA$22:$AB$22</formula1>
    </dataValidation>
    <dataValidation type="list" allowBlank="1" showInputMessage="1" showErrorMessage="1" sqref="C27" xr:uid="{00000000-0002-0000-0000-00000A000000}">
      <formula1>$AA$27:$AB$27</formula1>
    </dataValidation>
    <dataValidation type="list" allowBlank="1" showInputMessage="1" showErrorMessage="1" sqref="C24" xr:uid="{00000000-0002-0000-0000-00000B000000}">
      <formula1>$AA$24:$AC$24</formula1>
    </dataValidation>
    <dataValidation type="list" allowBlank="1" showInputMessage="1" showErrorMessage="1" sqref="C16" xr:uid="{00000000-0002-0000-0000-00000C000000}">
      <formula1>$AA$16:$AG$16</formula1>
    </dataValidation>
    <dataValidation type="list" allowBlank="1" showInputMessage="1" showErrorMessage="1" sqref="C23" xr:uid="{00000000-0002-0000-0000-00000D000000}">
      <formula1>$AA$23:$AB$23</formula1>
    </dataValidation>
    <dataValidation type="list" allowBlank="1" showInputMessage="1" showErrorMessage="1" sqref="C26" xr:uid="{00000000-0002-0000-0000-00000E000000}">
      <formula1>$AA$26:$AB$26</formula1>
    </dataValidation>
    <dataValidation type="list" allowBlank="1" showInputMessage="1" showErrorMessage="1" sqref="C25" xr:uid="{00000000-0002-0000-0000-000009000000}">
      <formula1>$AA$25:$AD$25</formula1>
    </dataValidation>
  </dataValidations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2" orientation="portrait" cellComments="asDisplayed" r:id="rId1"/>
  <headerFooter alignWithMargins="0">
    <oddHeader xml:space="preserve">&amp;L&amp;"ＭＳ 明朝,標準"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1</xdr:row>
                    <xdr:rowOff>171450</xdr:rowOff>
                  </from>
                  <to>
                    <xdr:col>7</xdr:col>
                    <xdr:colOff>657225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Option Button 24">
              <controlPr defaultSize="0" autoFill="0" autoLine="0" autoPict="0">
                <anchor moveWithCells="1">
                  <from>
                    <xdr:col>2</xdr:col>
                    <xdr:colOff>790575</xdr:colOff>
                    <xdr:row>8</xdr:row>
                    <xdr:rowOff>38100</xdr:rowOff>
                  </from>
                  <to>
                    <xdr:col>2</xdr:col>
                    <xdr:colOff>1695450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Option Button 25">
              <controlPr defaultSize="0" autoFill="0" autoLine="0" autoPict="0">
                <anchor moveWithCells="1">
                  <from>
                    <xdr:col>4</xdr:col>
                    <xdr:colOff>590550</xdr:colOff>
                    <xdr:row>8</xdr:row>
                    <xdr:rowOff>19050</xdr:rowOff>
                  </from>
                  <to>
                    <xdr:col>4</xdr:col>
                    <xdr:colOff>1476375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1"/>
  <sheetViews>
    <sheetView showGridLines="0" view="pageBreakPreview" zoomScaleNormal="100" zoomScaleSheetLayoutView="100" workbookViewId="0">
      <pane xSplit="9" topLeftCell="O1" activePane="topRight" state="frozen"/>
      <selection pane="topRight" activeCell="C7" sqref="C7:F7"/>
    </sheetView>
  </sheetViews>
  <sheetFormatPr defaultRowHeight="13.5"/>
  <cols>
    <col min="1" max="1" width="3.625" customWidth="1"/>
    <col min="2" max="2" width="19.25" customWidth="1"/>
    <col min="3" max="3" width="23.75" customWidth="1"/>
    <col min="4" max="4" width="7.625" customWidth="1"/>
    <col min="5" max="5" width="22.75" customWidth="1"/>
    <col min="6" max="6" width="15.75" customWidth="1"/>
    <col min="25" max="25" width="9" customWidth="1"/>
    <col min="26" max="26" width="8.75" customWidth="1"/>
    <col min="27" max="30" width="20.625" style="3" hidden="1" customWidth="1"/>
    <col min="31" max="32" width="20.625" style="2" hidden="1" customWidth="1"/>
    <col min="33" max="33" width="9" hidden="1" customWidth="1"/>
  </cols>
  <sheetData>
    <row r="1" spans="1:33" ht="20.25" customHeight="1">
      <c r="A1" s="22" t="s">
        <v>117</v>
      </c>
      <c r="B1" s="22"/>
      <c r="F1" s="28" t="s">
        <v>68</v>
      </c>
    </row>
    <row r="2" spans="1:33" ht="30.75" customHeight="1">
      <c r="A2" s="52" t="s">
        <v>3</v>
      </c>
      <c r="B2" s="52"/>
      <c r="C2" s="52"/>
      <c r="D2" s="52"/>
      <c r="E2" s="52"/>
      <c r="F2" s="52"/>
      <c r="H2" s="21"/>
      <c r="AA2" s="20" t="b">
        <v>0</v>
      </c>
    </row>
    <row r="3" spans="1:33" ht="27" customHeight="1">
      <c r="A3" s="66" t="s">
        <v>59</v>
      </c>
      <c r="B3" s="67"/>
      <c r="C3" s="58"/>
      <c r="D3" s="59"/>
      <c r="E3" s="59"/>
      <c r="F3" s="60"/>
      <c r="H3" s="19" t="s">
        <v>40</v>
      </c>
    </row>
    <row r="4" spans="1:33" ht="27" customHeight="1">
      <c r="A4" s="66" t="s">
        <v>60</v>
      </c>
      <c r="B4" s="67"/>
      <c r="C4" s="49"/>
      <c r="D4" s="49"/>
      <c r="E4" s="49"/>
      <c r="F4" s="49"/>
    </row>
    <row r="5" spans="1:33" ht="27" customHeight="1">
      <c r="A5" s="68" t="s">
        <v>116</v>
      </c>
      <c r="B5" s="69"/>
      <c r="C5" s="49"/>
      <c r="D5" s="49"/>
      <c r="E5" s="49"/>
      <c r="F5" s="49"/>
    </row>
    <row r="6" spans="1:33" ht="27" customHeight="1">
      <c r="A6" s="66" t="s">
        <v>118</v>
      </c>
      <c r="B6" s="67"/>
      <c r="C6" s="49"/>
      <c r="D6" s="49"/>
      <c r="E6" s="49"/>
      <c r="F6" s="49"/>
    </row>
    <row r="7" spans="1:33" ht="27" customHeight="1">
      <c r="A7" s="85" t="s">
        <v>119</v>
      </c>
      <c r="B7" s="86"/>
      <c r="C7" s="49"/>
      <c r="D7" s="49"/>
      <c r="E7" s="49"/>
      <c r="F7" s="49"/>
    </row>
    <row r="8" spans="1:33" ht="27" customHeight="1">
      <c r="A8" s="66" t="s">
        <v>58</v>
      </c>
      <c r="B8" s="67"/>
      <c r="C8" s="49"/>
      <c r="D8" s="49"/>
      <c r="E8" s="49"/>
      <c r="F8" s="49"/>
    </row>
    <row r="9" spans="1:33" ht="35.450000000000003" customHeight="1">
      <c r="A9" s="70" t="s">
        <v>61</v>
      </c>
      <c r="B9" s="71"/>
      <c r="C9" s="61"/>
      <c r="D9" s="62"/>
      <c r="E9" s="62"/>
      <c r="F9" s="63"/>
      <c r="AA9" s="20"/>
    </row>
    <row r="10" spans="1:33" ht="30" customHeight="1">
      <c r="A10" s="50" t="s">
        <v>0</v>
      </c>
      <c r="B10" s="51"/>
      <c r="C10" s="50" t="s">
        <v>1</v>
      </c>
      <c r="D10" s="51"/>
      <c r="E10" s="25" t="s">
        <v>22</v>
      </c>
      <c r="F10" s="5" t="s">
        <v>6</v>
      </c>
    </row>
    <row r="11" spans="1:33" ht="30" customHeight="1">
      <c r="A11" s="64" t="s">
        <v>4</v>
      </c>
      <c r="B11" s="65"/>
      <c r="C11" s="26" t="str">
        <f>IF(AA9=1,"施工計画",IF(AA9=2,"－",""))</f>
        <v/>
      </c>
      <c r="D11" s="4" t="s">
        <v>11</v>
      </c>
      <c r="E11" s="14" t="s">
        <v>36</v>
      </c>
      <c r="F11" s="18"/>
    </row>
    <row r="12" spans="1:33" ht="30" customHeight="1">
      <c r="A12" s="50"/>
      <c r="B12" s="55"/>
      <c r="C12" s="55"/>
      <c r="D12" s="51"/>
      <c r="E12" s="13" t="s">
        <v>21</v>
      </c>
      <c r="F12" s="6"/>
    </row>
    <row r="13" spans="1:33" ht="30" customHeight="1">
      <c r="A13" s="64" t="s">
        <v>49</v>
      </c>
      <c r="B13" s="65"/>
      <c r="C13" s="16"/>
      <c r="D13" s="4" t="s">
        <v>12</v>
      </c>
      <c r="E13" s="12" t="s">
        <v>37</v>
      </c>
      <c r="F13" s="7" t="str">
        <f>IF(C13="","",IF(C13=0,0,IF(C13&gt;80,4,ROUND(4*(C13-65)/15,1))))</f>
        <v/>
      </c>
    </row>
    <row r="14" spans="1:33" ht="30" customHeight="1">
      <c r="A14" s="64" t="s">
        <v>67</v>
      </c>
      <c r="B14" s="65"/>
      <c r="C14" s="16"/>
      <c r="D14" s="4" t="s">
        <v>13</v>
      </c>
      <c r="E14" s="12" t="s">
        <v>38</v>
      </c>
      <c r="F14" s="7" t="str">
        <f>IF(C14="","",IF(C14=0,0,IF(C14&gt;=85,2.5,IF(AND(C14&gt;80,C14&lt;85),ROUND(2+(C14-80)/10,1),ROUND(2*(C14-65)/15,1)))))</f>
        <v/>
      </c>
      <c r="AD14" s="2"/>
      <c r="AF14"/>
    </row>
    <row r="15" spans="1:33" ht="30" customHeight="1">
      <c r="A15" s="64" t="s">
        <v>71</v>
      </c>
      <c r="B15" s="65"/>
      <c r="C15" s="15"/>
      <c r="D15" s="4" t="s">
        <v>14</v>
      </c>
      <c r="E15" s="12" t="s">
        <v>38</v>
      </c>
      <c r="F15" s="7" t="str">
        <f>IF(C15=AA15,0,IF(C15=AB15,-1,IF(C15=AC15,-2,IF(C15=AD15,-2,""))))</f>
        <v/>
      </c>
      <c r="AA15" s="3" t="s">
        <v>7</v>
      </c>
      <c r="AB15" s="3" t="s">
        <v>45</v>
      </c>
      <c r="AC15" s="3" t="s">
        <v>46</v>
      </c>
      <c r="AD15" s="3" t="s">
        <v>8</v>
      </c>
    </row>
    <row r="16" spans="1:33" ht="30" customHeight="1">
      <c r="A16" s="64" t="s">
        <v>2</v>
      </c>
      <c r="B16" s="65"/>
      <c r="C16" s="15"/>
      <c r="D16" s="4" t="s">
        <v>15</v>
      </c>
      <c r="E16" s="12" t="s">
        <v>38</v>
      </c>
      <c r="F16" s="36" t="str">
        <f>IF(C16=AA16,1,IF(C16=AB16,0.75,IF(C16=AC16,0.5,IF(C16=AD16,0.5,IF(C16=AE16,1,IF(C16=AF16,1,IF(C16=AG16,0,"")))))))</f>
        <v/>
      </c>
      <c r="AA16" s="3" t="s">
        <v>82</v>
      </c>
      <c r="AB16" s="3" t="s">
        <v>84</v>
      </c>
      <c r="AC16" s="3" t="s">
        <v>83</v>
      </c>
      <c r="AD16" s="27" t="s">
        <v>91</v>
      </c>
      <c r="AE16" s="40" t="s">
        <v>92</v>
      </c>
      <c r="AF16" s="40" t="s">
        <v>93</v>
      </c>
      <c r="AG16" s="2" t="s">
        <v>7</v>
      </c>
    </row>
    <row r="17" spans="1:32" ht="30" customHeight="1">
      <c r="A17" s="64" t="s">
        <v>50</v>
      </c>
      <c r="B17" s="65"/>
      <c r="C17" s="15"/>
      <c r="D17" s="4" t="s">
        <v>16</v>
      </c>
      <c r="E17" s="12" t="s">
        <v>38</v>
      </c>
      <c r="F17" s="7" t="str">
        <f>IF(C17=AA17,1,IF(C17=AB17,0.5,IF(C17=AC17,0,"")))</f>
        <v/>
      </c>
      <c r="AA17" s="27" t="s">
        <v>56</v>
      </c>
      <c r="AB17" s="27" t="s">
        <v>57</v>
      </c>
      <c r="AC17" s="27" t="s">
        <v>7</v>
      </c>
      <c r="AF17"/>
    </row>
    <row r="18" spans="1:32" ht="30" customHeight="1">
      <c r="A18" s="64" t="s">
        <v>72</v>
      </c>
      <c r="B18" s="65"/>
      <c r="C18" s="17"/>
      <c r="D18" s="4" t="s">
        <v>17</v>
      </c>
      <c r="E18" s="12" t="s">
        <v>39</v>
      </c>
      <c r="F18" s="7" t="str">
        <f>IF(C18=AA18,1,IF(C18=AB18,0,""))</f>
        <v/>
      </c>
      <c r="AA18" s="3" t="s">
        <v>9</v>
      </c>
      <c r="AB18" s="3" t="s">
        <v>7</v>
      </c>
      <c r="AD18" s="2"/>
      <c r="AF18"/>
    </row>
    <row r="19" spans="1:32" ht="30" customHeight="1">
      <c r="A19" s="64" t="s">
        <v>73</v>
      </c>
      <c r="B19" s="65"/>
      <c r="C19" s="16"/>
      <c r="D19" s="4" t="s">
        <v>18</v>
      </c>
      <c r="E19" s="12" t="s">
        <v>39</v>
      </c>
      <c r="F19" s="7" t="str">
        <f>IF(C19="","",IF(C19=0,0,IF(C19&gt;80,1,ROUND(1*(C19-65)/15,1))))</f>
        <v/>
      </c>
      <c r="AA19"/>
      <c r="AB19"/>
      <c r="AC19"/>
      <c r="AD19"/>
      <c r="AE19"/>
      <c r="AF19"/>
    </row>
    <row r="20" spans="1:32" ht="30" customHeight="1">
      <c r="A20" s="64" t="s">
        <v>5</v>
      </c>
      <c r="B20" s="65"/>
      <c r="C20" s="15"/>
      <c r="D20" s="4" t="s">
        <v>19</v>
      </c>
      <c r="E20" s="12" t="s">
        <v>39</v>
      </c>
      <c r="F20" s="36" t="str">
        <f>IF(C20=AA20,0.5,IF(C20=AB20,0.25,IF(C20=AC20,0,"")))</f>
        <v/>
      </c>
      <c r="AA20" s="3" t="s">
        <v>100</v>
      </c>
      <c r="AB20" s="3" t="s">
        <v>99</v>
      </c>
      <c r="AC20" s="3" t="s">
        <v>10</v>
      </c>
    </row>
    <row r="21" spans="1:32" ht="30" customHeight="1">
      <c r="A21" s="64" t="s">
        <v>74</v>
      </c>
      <c r="B21" s="65"/>
      <c r="C21" s="15"/>
      <c r="D21" s="4" t="s">
        <v>20</v>
      </c>
      <c r="E21" s="12" t="s">
        <v>38</v>
      </c>
      <c r="F21" s="7" t="str">
        <f>IF(C21=AA21,0.5,IF(C21=AB21,0,""))</f>
        <v/>
      </c>
      <c r="AA21" s="3" t="s">
        <v>81</v>
      </c>
      <c r="AB21" s="3" t="s">
        <v>55</v>
      </c>
      <c r="AD21" s="2"/>
      <c r="AF21"/>
    </row>
    <row r="22" spans="1:32" ht="30" customHeight="1">
      <c r="A22" s="78" t="s">
        <v>86</v>
      </c>
      <c r="B22" s="29" t="s">
        <v>70</v>
      </c>
      <c r="C22" s="30"/>
      <c r="D22" s="75" t="s">
        <v>44</v>
      </c>
      <c r="E22" s="72" t="s">
        <v>38</v>
      </c>
      <c r="F22" s="31" t="str">
        <f>IF(C22=AA22,0.5,IF(C22=AB22,0,""))</f>
        <v/>
      </c>
      <c r="AA22" s="3" t="s">
        <v>9</v>
      </c>
      <c r="AB22" s="3" t="s">
        <v>7</v>
      </c>
      <c r="AE22" s="3"/>
    </row>
    <row r="23" spans="1:32" ht="30" customHeight="1">
      <c r="A23" s="79"/>
      <c r="B23" s="42" t="s">
        <v>88</v>
      </c>
      <c r="C23" s="37"/>
      <c r="D23" s="76"/>
      <c r="E23" s="73"/>
      <c r="F23" s="38" t="str">
        <f>IF(C23=AA23,1,IF(C23=AB23,0,""))</f>
        <v/>
      </c>
      <c r="AA23" s="3" t="s">
        <v>9</v>
      </c>
      <c r="AB23" s="3" t="s">
        <v>7</v>
      </c>
      <c r="AE23" s="3"/>
    </row>
    <row r="24" spans="1:32" ht="30" customHeight="1">
      <c r="A24" s="79"/>
      <c r="B24" s="32" t="s">
        <v>75</v>
      </c>
      <c r="C24" s="33"/>
      <c r="D24" s="76"/>
      <c r="E24" s="73"/>
      <c r="F24" s="34" t="str">
        <f>IF(C24=AA24,0.5,IF(C24=AB24,0.25,IF(C24=AC24,0,"")))</f>
        <v/>
      </c>
      <c r="AA24" s="3" t="s">
        <v>77</v>
      </c>
      <c r="AB24" s="3" t="s">
        <v>78</v>
      </c>
      <c r="AC24" s="3" t="s">
        <v>7</v>
      </c>
      <c r="AE24" s="3"/>
    </row>
    <row r="25" spans="1:32" ht="39.950000000000003" customHeight="1">
      <c r="A25" s="80" t="s">
        <v>87</v>
      </c>
      <c r="B25" s="32" t="s">
        <v>89</v>
      </c>
      <c r="C25" s="47"/>
      <c r="D25" s="76"/>
      <c r="E25" s="73"/>
      <c r="F25" s="46"/>
      <c r="AA25" s="3" t="s">
        <v>101</v>
      </c>
      <c r="AB25" s="3" t="s">
        <v>102</v>
      </c>
      <c r="AC25" s="3" t="s">
        <v>7</v>
      </c>
      <c r="AE25" s="3"/>
    </row>
    <row r="26" spans="1:32" ht="39.950000000000003" customHeight="1">
      <c r="A26" s="81"/>
      <c r="B26" s="43" t="s">
        <v>115</v>
      </c>
      <c r="C26" s="48"/>
      <c r="D26" s="76"/>
      <c r="E26" s="73"/>
      <c r="F26" s="41"/>
      <c r="AA26" s="3" t="s">
        <v>103</v>
      </c>
      <c r="AB26" s="3" t="s">
        <v>104</v>
      </c>
      <c r="AE26" s="3"/>
    </row>
    <row r="27" spans="1:32" ht="30" customHeight="1">
      <c r="A27" s="82" t="s">
        <v>90</v>
      </c>
      <c r="B27" s="83"/>
      <c r="C27" s="15"/>
      <c r="D27" s="77"/>
      <c r="E27" s="74"/>
      <c r="F27" s="35" t="str">
        <f>IF(C27=AA27,0.5,IF(C27=AB27,0,""))</f>
        <v/>
      </c>
      <c r="AA27" s="3" t="s">
        <v>9</v>
      </c>
      <c r="AB27" s="3" t="s">
        <v>7</v>
      </c>
      <c r="AE27" s="3"/>
    </row>
    <row r="28" spans="1:32" ht="39.950000000000003" customHeight="1">
      <c r="A28" s="64" t="s">
        <v>51</v>
      </c>
      <c r="B28" s="65"/>
      <c r="C28" s="15"/>
      <c r="D28" s="4" t="s">
        <v>64</v>
      </c>
      <c r="E28" s="12" t="s">
        <v>38</v>
      </c>
      <c r="F28" s="36" t="str">
        <f>IF(C28=AA28,2.25,IF(C28=AB28,2,IF(C28=AC28,1.5,IF(C28=AD28,1,IF(C28=AE28,0.5,IF(C28=AF28,0,""))))))</f>
        <v/>
      </c>
      <c r="AA28" s="44" t="s">
        <v>105</v>
      </c>
      <c r="AB28" s="44" t="s">
        <v>106</v>
      </c>
      <c r="AC28" s="44" t="s">
        <v>107</v>
      </c>
      <c r="AD28" s="44" t="s">
        <v>108</v>
      </c>
      <c r="AE28" s="44" t="s">
        <v>109</v>
      </c>
      <c r="AF28" s="45" t="s">
        <v>7</v>
      </c>
    </row>
    <row r="29" spans="1:32" ht="30" customHeight="1">
      <c r="A29" s="10"/>
      <c r="B29" s="10"/>
      <c r="C29" s="10"/>
      <c r="D29" s="10"/>
      <c r="E29" s="11" t="s">
        <v>35</v>
      </c>
      <c r="F29" s="7" t="str">
        <f>IF(AA2=TRUE,SUM(F11:F28),"")</f>
        <v/>
      </c>
    </row>
    <row r="30" spans="1:32" ht="7.5" customHeight="1">
      <c r="A30" s="1"/>
      <c r="B30" s="1"/>
      <c r="C30" s="1"/>
      <c r="D30" s="1"/>
      <c r="E30" s="56"/>
      <c r="F30" s="57"/>
    </row>
    <row r="31" spans="1:32" ht="75" customHeight="1">
      <c r="A31" s="53" t="s">
        <v>97</v>
      </c>
      <c r="B31" s="53"/>
      <c r="C31" s="54"/>
      <c r="D31" s="54"/>
      <c r="E31" s="54"/>
      <c r="F31" s="54"/>
    </row>
  </sheetData>
  <sheetProtection algorithmName="SHA-512" hashValue="b0NbkVX8XWrN8SpG89X7BSINXMi4bpr2N4H9u+xk190cZhIvfB+yA14LyN0fatscr0QjvrWy/JabYqbCWIyqjg==" saltValue="PM1rBopc/Qu+wd397uiKdg==" spinCount="100000" sheet="1" objects="1" scenarios="1"/>
  <mergeCells count="36">
    <mergeCell ref="A7:B7"/>
    <mergeCell ref="C7:F7"/>
    <mergeCell ref="A31:F31"/>
    <mergeCell ref="D22:D27"/>
    <mergeCell ref="E22:E27"/>
    <mergeCell ref="A25:A26"/>
    <mergeCell ref="A27:B27"/>
    <mergeCell ref="A28:B28"/>
    <mergeCell ref="E30:F30"/>
    <mergeCell ref="A22:A24"/>
    <mergeCell ref="A17:B17"/>
    <mergeCell ref="A18:B18"/>
    <mergeCell ref="A19:B19"/>
    <mergeCell ref="A20:B20"/>
    <mergeCell ref="A21:B21"/>
    <mergeCell ref="A16:B16"/>
    <mergeCell ref="A8:B8"/>
    <mergeCell ref="C8:F8"/>
    <mergeCell ref="A9:B9"/>
    <mergeCell ref="C9:F9"/>
    <mergeCell ref="A10:B10"/>
    <mergeCell ref="C10:D10"/>
    <mergeCell ref="A11:B11"/>
    <mergeCell ref="A12:D12"/>
    <mergeCell ref="A13:B13"/>
    <mergeCell ref="A14:B14"/>
    <mergeCell ref="A15:B15"/>
    <mergeCell ref="A6:B6"/>
    <mergeCell ref="C6:F6"/>
    <mergeCell ref="A5:B5"/>
    <mergeCell ref="C5:F5"/>
    <mergeCell ref="A2:F2"/>
    <mergeCell ref="A3:B3"/>
    <mergeCell ref="C3:F3"/>
    <mergeCell ref="A4:B4"/>
    <mergeCell ref="C4:F4"/>
  </mergeCells>
  <phoneticPr fontId="1"/>
  <dataValidations count="13">
    <dataValidation type="list" allowBlank="1" showInputMessage="1" showErrorMessage="1" sqref="C23" xr:uid="{00000000-0002-0000-0100-000000000000}">
      <formula1>$AA$23:$AB$23</formula1>
    </dataValidation>
    <dataValidation type="list" allowBlank="1" showInputMessage="1" showErrorMessage="1" sqref="C16" xr:uid="{00000000-0002-0000-0100-000001000000}">
      <formula1>$AA$16:$AG$16</formula1>
    </dataValidation>
    <dataValidation type="list" allowBlank="1" showInputMessage="1" showErrorMessage="1" sqref="C24" xr:uid="{00000000-0002-0000-0100-000002000000}">
      <formula1>$AA$24:$AC$24</formula1>
    </dataValidation>
    <dataValidation type="list" allowBlank="1" showInputMessage="1" showErrorMessage="1" sqref="C27" xr:uid="{00000000-0002-0000-0100-000003000000}">
      <formula1>$AA$27:$AB$27</formula1>
    </dataValidation>
    <dataValidation type="list" allowBlank="1" showInputMessage="1" showErrorMessage="1" sqref="C22" xr:uid="{00000000-0002-0000-0100-000004000000}">
      <formula1>$AA$22:$AB$22</formula1>
    </dataValidation>
    <dataValidation type="list" allowBlank="1" showInputMessage="1" showErrorMessage="1" sqref="C21" xr:uid="{00000000-0002-0000-0100-000005000000}">
      <formula1>$AA$21:$AB$21</formula1>
    </dataValidation>
    <dataValidation type="list" allowBlank="1" showInputMessage="1" showErrorMessage="1" sqref="C18" xr:uid="{00000000-0002-0000-0100-000006000000}">
      <formula1>$AA$18:$AB$18</formula1>
    </dataValidation>
    <dataValidation type="list" allowBlank="1" showInputMessage="1" showErrorMessage="1" sqref="C17" xr:uid="{00000000-0002-0000-0100-000007000000}">
      <formula1>$AA$17:$AC$17</formula1>
    </dataValidation>
    <dataValidation type="list" allowBlank="1" showInputMessage="1" showErrorMessage="1" sqref="C28" xr:uid="{00000000-0002-0000-0100-000008000000}">
      <formula1>$AA$28:$AF$28</formula1>
    </dataValidation>
    <dataValidation imeMode="on" allowBlank="1" showInputMessage="1" showErrorMessage="1" sqref="C3:F8" xr:uid="{00000000-0002-0000-0100-000009000000}"/>
    <dataValidation type="decimal" imeMode="halfAlpha" allowBlank="1" showErrorMessage="1" sqref="C13" xr:uid="{00000000-0002-0000-0100-00000A000000}">
      <formula1>0</formula1>
      <formula2>100</formula2>
    </dataValidation>
    <dataValidation type="list" allowBlank="1" showInputMessage="1" showErrorMessage="1" sqref="C20" xr:uid="{00000000-0002-0000-0100-00000B000000}">
      <formula1>$AA$20:$AC$20</formula1>
    </dataValidation>
    <dataValidation type="list" allowBlank="1" showInputMessage="1" showErrorMessage="1" sqref="C15" xr:uid="{00000000-0002-0000-0100-00000C000000}">
      <formula1>$AA$15:$AD$15</formula1>
    </dataValidation>
  </dataValidations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2" orientation="portrait" cellComments="asDisplayed" r:id="rId1"/>
  <headerFooter alignWithMargins="0">
    <oddHeader xml:space="preserve">&amp;L&amp;"ＭＳ 明朝,標準"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1</xdr:row>
                    <xdr:rowOff>171450</xdr:rowOff>
                  </from>
                  <to>
                    <xdr:col>7</xdr:col>
                    <xdr:colOff>657225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2</xdr:col>
                    <xdr:colOff>790575</xdr:colOff>
                    <xdr:row>8</xdr:row>
                    <xdr:rowOff>38100</xdr:rowOff>
                  </from>
                  <to>
                    <xdr:col>2</xdr:col>
                    <xdr:colOff>1695450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4</xdr:col>
                    <xdr:colOff>590550</xdr:colOff>
                    <xdr:row>8</xdr:row>
                    <xdr:rowOff>19050</xdr:rowOff>
                  </from>
                  <to>
                    <xdr:col>4</xdr:col>
                    <xdr:colOff>1476375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</sheetPr>
  <dimension ref="A1:V17"/>
  <sheetViews>
    <sheetView showGridLines="0" view="pageBreakPreview" zoomScaleNormal="100" zoomScaleSheetLayoutView="100" workbookViewId="0">
      <pane xSplit="2" topLeftCell="C1" activePane="topRight" state="frozen"/>
      <selection pane="topRight" activeCell="B2" sqref="B2"/>
    </sheetView>
  </sheetViews>
  <sheetFormatPr defaultRowHeight="50.1" customHeight="1"/>
  <cols>
    <col min="1" max="1" width="8.125" customWidth="1"/>
    <col min="2" max="2" width="95.625" customWidth="1"/>
    <col min="17" max="20" width="13.125" style="3" customWidth="1"/>
    <col min="21" max="21" width="13.125" style="2" customWidth="1"/>
    <col min="22" max="22" width="9.625" style="2" customWidth="1"/>
  </cols>
  <sheetData>
    <row r="1" spans="1:2" ht="50.1" customHeight="1">
      <c r="A1" s="84" t="s">
        <v>34</v>
      </c>
      <c r="B1" s="84"/>
    </row>
    <row r="2" spans="1:2" ht="50.1" customHeight="1">
      <c r="A2" s="8" t="s">
        <v>41</v>
      </c>
      <c r="B2" s="23" t="s">
        <v>23</v>
      </c>
    </row>
    <row r="3" spans="1:2" ht="50.1" customHeight="1">
      <c r="A3" s="8" t="s">
        <v>41</v>
      </c>
      <c r="B3" s="23" t="s">
        <v>69</v>
      </c>
    </row>
    <row r="4" spans="1:2" ht="50.1" customHeight="1">
      <c r="A4" s="8" t="s">
        <v>42</v>
      </c>
      <c r="B4" s="23" t="s">
        <v>43</v>
      </c>
    </row>
    <row r="5" spans="1:2" ht="50.1" customHeight="1">
      <c r="A5" s="9"/>
      <c r="B5" s="24"/>
    </row>
    <row r="6" spans="1:2" ht="50.1" customHeight="1">
      <c r="A6" s="8" t="s">
        <v>24</v>
      </c>
      <c r="B6" s="24" t="s">
        <v>48</v>
      </c>
    </row>
    <row r="7" spans="1:2" ht="50.1" customHeight="1">
      <c r="A7" s="8" t="s">
        <v>25</v>
      </c>
      <c r="B7" s="24" t="s">
        <v>80</v>
      </c>
    </row>
    <row r="8" spans="1:2" ht="50.1" customHeight="1">
      <c r="A8" s="8" t="s">
        <v>26</v>
      </c>
      <c r="B8" s="24" t="s">
        <v>85</v>
      </c>
    </row>
    <row r="9" spans="1:2" ht="50.1" customHeight="1">
      <c r="A9" s="8" t="s">
        <v>27</v>
      </c>
      <c r="B9" s="24" t="s">
        <v>62</v>
      </c>
    </row>
    <row r="10" spans="1:2" ht="50.1" customHeight="1">
      <c r="A10" s="8" t="s">
        <v>28</v>
      </c>
      <c r="B10" s="24" t="s">
        <v>94</v>
      </c>
    </row>
    <row r="11" spans="1:2" ht="50.1" customHeight="1">
      <c r="A11" s="8" t="s">
        <v>29</v>
      </c>
      <c r="B11" s="24" t="s">
        <v>63</v>
      </c>
    </row>
    <row r="12" spans="1:2" ht="50.1" customHeight="1">
      <c r="A12" s="8" t="s">
        <v>30</v>
      </c>
      <c r="B12" s="24" t="s">
        <v>66</v>
      </c>
    </row>
    <row r="13" spans="1:2" ht="50.1" customHeight="1">
      <c r="A13" s="8" t="s">
        <v>31</v>
      </c>
      <c r="B13" s="24" t="s">
        <v>79</v>
      </c>
    </row>
    <row r="14" spans="1:2" ht="50.1" customHeight="1">
      <c r="A14" s="8" t="s">
        <v>32</v>
      </c>
      <c r="B14" s="24" t="s">
        <v>112</v>
      </c>
    </row>
    <row r="15" spans="1:2" ht="50.1" customHeight="1">
      <c r="A15" s="8" t="s">
        <v>33</v>
      </c>
      <c r="B15" s="24" t="s">
        <v>111</v>
      </c>
    </row>
    <row r="16" spans="1:2" ht="50.1" customHeight="1">
      <c r="A16" s="8" t="s">
        <v>47</v>
      </c>
      <c r="B16" s="24" t="s">
        <v>95</v>
      </c>
    </row>
    <row r="17" spans="1:2" ht="50.1" customHeight="1">
      <c r="A17" s="8" t="s">
        <v>65</v>
      </c>
      <c r="B17" s="24" t="s">
        <v>113</v>
      </c>
    </row>
  </sheetData>
  <mergeCells count="1">
    <mergeCell ref="A1:B1"/>
  </mergeCells>
  <phoneticPr fontId="1"/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87" fitToWidth="0" fitToHeight="0" orientation="portrait" r:id="rId1"/>
  <headerFooter alignWithMargins="0">
    <oddHeader xml:space="preserve">&amp;L&amp;"ＭＳ 明朝,標準"
</oddHeader>
  </headerFooter>
  <rowBreaks count="1" manualBreakCount="1">
    <brk id="17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様式１（営繕以外）</vt:lpstr>
      <vt:lpstr>様式１（営繕）</vt:lpstr>
      <vt:lpstr>記載上の留意点</vt:lpstr>
      <vt:lpstr>'様式１（営繕）'!Print_Area</vt:lpstr>
      <vt:lpstr>'様式１（営繕以外）'!Print_Area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森 要</cp:lastModifiedBy>
  <cp:lastPrinted>2026-03-27T08:50:54Z</cp:lastPrinted>
  <dcterms:created xsi:type="dcterms:W3CDTF">2009-02-05T05:36:49Z</dcterms:created>
  <dcterms:modified xsi:type="dcterms:W3CDTF">2026-03-27T08:51:04Z</dcterms:modified>
</cp:coreProperties>
</file>