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filesv\各部署共有フォルダ（課別）\管財課（入札担当）共有\◆指名願\R08指名願\01_定期\04_主観的事項調査（市内対象）\"/>
    </mc:Choice>
  </mc:AlternateContent>
  <xr:revisionPtr revIDLastSave="0" documentId="13_ncr:1_{9071BB8E-9EF3-4FEF-8DF4-1B8251729D97}" xr6:coauthVersionLast="47" xr6:coauthVersionMax="47" xr10:uidLastSave="{00000000-0000-0000-0000-000000000000}"/>
  <bookViews>
    <workbookView xWindow="45" yWindow="-16320" windowWidth="29040" windowHeight="15720" tabRatio="794" xr2:uid="{7929590A-CCB7-4913-961D-34169FCD6090}"/>
  </bookViews>
  <sheets>
    <sheet name="主観的事項に関する調査票" sheetId="17" r:id="rId1"/>
    <sheet name="主観的事項に関する調査票（記入例）" sheetId="13" r:id="rId2"/>
    <sheet name="リスト" sheetId="10" r:id="rId3"/>
  </sheets>
  <definedNames>
    <definedName name="_xlnm.Print_Area" localSheetId="0">主観的事項に関する調査票!$A$1:$R$108</definedName>
    <definedName name="_xlnm.Print_Area" localSheetId="1">'主観的事項に関する調査票（記入例）'!$A$1:$R$108</definedName>
    <definedName name="期間">リスト!$A$25:$A$30</definedName>
    <definedName name="点数">リスト!$B$25:$B$30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71" i="17" l="1" a="1"/>
  <c r="O71" i="17" s="1"/>
  <c r="N36" i="17" l="1"/>
  <c r="M96" i="17" s="1"/>
  <c r="N35" i="17"/>
  <c r="I96" i="17" s="1"/>
  <c r="N34" i="17"/>
  <c r="E96" i="17" s="1"/>
  <c r="E105" i="13"/>
  <c r="M105" i="17"/>
  <c r="I105" i="17"/>
  <c r="E105" i="17"/>
  <c r="M100" i="17"/>
  <c r="I100" i="17"/>
  <c r="E100" i="17"/>
  <c r="M99" i="17"/>
  <c r="I99" i="17"/>
  <c r="E99" i="17"/>
  <c r="M95" i="17"/>
  <c r="I95" i="17"/>
  <c r="E95" i="17"/>
  <c r="S89" i="17"/>
  <c r="N89" i="17" s="1"/>
  <c r="O41" i="17"/>
  <c r="O40" i="17"/>
  <c r="B36" i="17"/>
  <c r="B35" i="17"/>
  <c r="B34" i="17"/>
  <c r="M19" i="17"/>
  <c r="M93" i="17" s="1"/>
  <c r="M108" i="17" s="1"/>
  <c r="I19" i="17"/>
  <c r="I93" i="17" s="1"/>
  <c r="I108" i="17" s="1"/>
  <c r="E19" i="17"/>
  <c r="E93" i="17" s="1"/>
  <c r="E108" i="17" s="1"/>
  <c r="B34" i="13"/>
  <c r="O71" i="13" a="1"/>
  <c r="O71" i="13" s="1"/>
  <c r="O42" i="17" l="1"/>
  <c r="M98" i="17" s="1"/>
  <c r="M97" i="17"/>
  <c r="E101" i="17"/>
  <c r="M101" i="17"/>
  <c r="I101" i="17"/>
  <c r="M102" i="17"/>
  <c r="I102" i="17"/>
  <c r="E102" i="17"/>
  <c r="E97" i="17"/>
  <c r="I97" i="17"/>
  <c r="S89" i="13"/>
  <c r="E98" i="17" l="1"/>
  <c r="E103" i="17" s="1"/>
  <c r="I98" i="17"/>
  <c r="M103" i="17"/>
  <c r="E104" i="17" l="1"/>
  <c r="E106" i="17" s="1"/>
  <c r="E107" i="17" s="1"/>
  <c r="I103" i="17"/>
  <c r="M104" i="17"/>
  <c r="M106" i="17" s="1"/>
  <c r="M107" i="17" s="1"/>
  <c r="M105" i="13"/>
  <c r="I105" i="13"/>
  <c r="M100" i="13"/>
  <c r="I100" i="13"/>
  <c r="E100" i="13"/>
  <c r="M99" i="13"/>
  <c r="I99" i="13"/>
  <c r="E99" i="13"/>
  <c r="M95" i="13"/>
  <c r="I95" i="13"/>
  <c r="E95" i="13"/>
  <c r="M101" i="13"/>
  <c r="O41" i="13"/>
  <c r="O40" i="13"/>
  <c r="N36" i="13"/>
  <c r="M96" i="13" s="1"/>
  <c r="B36" i="13"/>
  <c r="N35" i="13"/>
  <c r="I96" i="13" s="1"/>
  <c r="B35" i="13"/>
  <c r="N34" i="13"/>
  <c r="E96" i="13" s="1"/>
  <c r="M19" i="13"/>
  <c r="M93" i="13" s="1"/>
  <c r="M108" i="13" s="1"/>
  <c r="I19" i="13"/>
  <c r="I93" i="13" s="1"/>
  <c r="I108" i="13" s="1"/>
  <c r="E19" i="13"/>
  <c r="E93" i="13" s="1"/>
  <c r="E108" i="13" s="1"/>
  <c r="I104" i="17" l="1"/>
  <c r="I106" i="17" s="1"/>
  <c r="I107" i="17" s="1"/>
  <c r="N89" i="13"/>
  <c r="E102" i="13" s="1"/>
  <c r="E97" i="13"/>
  <c r="E101" i="13"/>
  <c r="I101" i="13"/>
  <c r="O42" i="13"/>
  <c r="M98" i="13" s="1"/>
  <c r="I97" i="13"/>
  <c r="M97" i="13"/>
  <c r="I102" i="13" l="1"/>
  <c r="M102" i="13"/>
  <c r="M103" i="13" s="1"/>
  <c r="E98" i="13"/>
  <c r="E103" i="13" s="1"/>
  <c r="E104" i="13" s="1"/>
  <c r="E106" i="13" s="1"/>
  <c r="I98" i="13"/>
  <c r="M104" i="13" l="1"/>
  <c r="M106" i="13" s="1"/>
  <c r="M107" i="13" s="1"/>
  <c r="I103" i="13"/>
  <c r="E107" i="13"/>
  <c r="I104" i="13" l="1"/>
  <c r="I106" i="13" s="1"/>
  <c r="I107"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12" authorId="0" shapeId="0" xr:uid="{FBBB0ECE-5D37-4C8D-BE16-718BA9B21D65}">
      <text>
        <r>
          <rPr>
            <b/>
            <sz val="9"/>
            <color indexed="81"/>
            <rFont val="MS P ゴシック"/>
            <family val="3"/>
            <charset val="128"/>
          </rPr>
          <t>経営規模等評価結果通知書・総合評定値通知書の選択業種の総合評点（P）を記入してください。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12" authorId="0" shapeId="0" xr:uid="{202108A1-D2F9-4DA7-9744-15F2B687DA64}">
      <text>
        <r>
          <rPr>
            <b/>
            <sz val="9"/>
            <color indexed="81"/>
            <rFont val="MS P ゴシック"/>
            <family val="3"/>
            <charset val="128"/>
          </rPr>
          <t>経営規模等評価結果通知書・総合評定値通知書の選択業種の総合評点（P）を記入してください。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<sst xmlns="http://schemas.openxmlformats.org/spreadsheetml/2006/main" count="869" uniqueCount="238">
  <si>
    <t>主観的事項に関する調査票</t>
    <rPh sb="0" eb="3">
      <t>シュカンテキ</t>
    </rPh>
    <rPh sb="3" eb="5">
      <t>ジコウ</t>
    </rPh>
    <rPh sb="6" eb="7">
      <t>カン</t>
    </rPh>
    <rPh sb="9" eb="12">
      <t>チョウサヒョウ</t>
    </rPh>
    <phoneticPr fontId="1"/>
  </si>
  <si>
    <t>商号または名称</t>
    <rPh sb="0" eb="2">
      <t>ショウゴウ</t>
    </rPh>
    <rPh sb="5" eb="7">
      <t>メイショウ</t>
    </rPh>
    <phoneticPr fontId="1"/>
  </si>
  <si>
    <t>代表者職・氏名</t>
    <rPh sb="0" eb="3">
      <t>ダイヒョウシャ</t>
    </rPh>
    <rPh sb="3" eb="4">
      <t>ショク</t>
    </rPh>
    <rPh sb="5" eb="7">
      <t>シメイ</t>
    </rPh>
    <phoneticPr fontId="1"/>
  </si>
  <si>
    <t>申請業種①</t>
  </si>
  <si>
    <t>申請業種②</t>
  </si>
  <si>
    <t>申請業種③</t>
  </si>
  <si>
    <t>受注工事なし</t>
  </si>
  <si>
    <t>80点以上</t>
  </si>
  <si>
    <t>62点以上　65点未満</t>
  </si>
  <si>
    <t>60点以上　62点未満</t>
  </si>
  <si>
    <t>60点未満</t>
  </si>
  <si>
    <t>75点以上　80点未満</t>
  </si>
  <si>
    <t>73点以上　75点未満</t>
  </si>
  <si>
    <t>70点以上　73点未満</t>
  </si>
  <si>
    <t>65点以上　70点未満</t>
  </si>
  <si>
    <t>１．＜評価点１＞工事成績評定</t>
  </si>
  <si>
    <t>点数</t>
  </si>
  <si>
    <t>優良建設工事表彰</t>
  </si>
  <si>
    <t>なし</t>
  </si>
  <si>
    <t>技術者の種類</t>
  </si>
  <si>
    <t>該当人数</t>
  </si>
  <si>
    <t>合計点数</t>
  </si>
  <si>
    <t>１級技術者（監理技術者を含む）</t>
  </si>
  <si>
    <t>人</t>
  </si>
  <si>
    <t>２級技術者</t>
  </si>
  <si>
    <t>人</t>
    <rPh sb="0" eb="1">
      <t>ニン</t>
    </rPh>
    <phoneticPr fontId="1"/>
  </si>
  <si>
    <t>申請業種</t>
    <rPh sb="0" eb="4">
      <t>シンセイギョウシュ</t>
    </rPh>
    <phoneticPr fontId="1"/>
  </si>
  <si>
    <t>点数</t>
    <rPh sb="0" eb="2">
      <t>テンスウ</t>
    </rPh>
    <phoneticPr fontId="1"/>
  </si>
  <si>
    <t>該当</t>
    <rPh sb="0" eb="2">
      <t>ガイトウ</t>
    </rPh>
    <phoneticPr fontId="1"/>
  </si>
  <si>
    <t>計</t>
    <rPh sb="0" eb="1">
      <t>ケイ</t>
    </rPh>
    <phoneticPr fontId="1"/>
  </si>
  <si>
    <t>点</t>
    <rPh sb="0" eb="1">
      <t>テン</t>
    </rPh>
    <phoneticPr fontId="1"/>
  </si>
  <si>
    <t>指名停止期間（累計）</t>
  </si>
  <si>
    <t>１か月未満</t>
  </si>
  <si>
    <t>３か月以上</t>
  </si>
  <si>
    <t>点</t>
    <phoneticPr fontId="1"/>
  </si>
  <si>
    <t>付与数値</t>
    <phoneticPr fontId="1"/>
  </si>
  <si>
    <t>４．＜評価点４＞指名停止措置の有無</t>
  </si>
  <si>
    <t>５．＜評価点５＞次世代育成雇用環境の整備</t>
    <phoneticPr fontId="1"/>
  </si>
  <si>
    <t>A</t>
    <phoneticPr fontId="1"/>
  </si>
  <si>
    <t>B</t>
    <phoneticPr fontId="1"/>
  </si>
  <si>
    <t>①</t>
    <phoneticPr fontId="1"/>
  </si>
  <si>
    <t>②</t>
    <phoneticPr fontId="1"/>
  </si>
  <si>
    <t>③</t>
    <phoneticPr fontId="1"/>
  </si>
  <si>
    <t>経審点数</t>
    <rPh sb="0" eb="1">
      <t>キョウ</t>
    </rPh>
    <rPh sb="1" eb="2">
      <t>シン</t>
    </rPh>
    <rPh sb="2" eb="4">
      <t>テンスウ</t>
    </rPh>
    <phoneticPr fontId="1"/>
  </si>
  <si>
    <t>総合点数</t>
    <rPh sb="0" eb="4">
      <t>ソウゴウテンスウ</t>
    </rPh>
    <phoneticPr fontId="1"/>
  </si>
  <si>
    <t>ランク</t>
    <phoneticPr fontId="1"/>
  </si>
  <si>
    <t>土木一式工事</t>
  </si>
  <si>
    <t>建築一式工事</t>
  </si>
  <si>
    <t>造園工事</t>
  </si>
  <si>
    <t>舗装工事　</t>
  </si>
  <si>
    <t>設備工事</t>
    <phoneticPr fontId="1"/>
  </si>
  <si>
    <t>C</t>
    <phoneticPr fontId="1"/>
  </si>
  <si>
    <t>D</t>
    <phoneticPr fontId="1"/>
  </si>
  <si>
    <t>大工工事</t>
  </si>
  <si>
    <t>左官工事</t>
  </si>
  <si>
    <t>石工事</t>
  </si>
  <si>
    <t>屋根工事</t>
  </si>
  <si>
    <t>電気工事</t>
  </si>
  <si>
    <t>管工事</t>
  </si>
  <si>
    <t>鋼構造物工事</t>
  </si>
  <si>
    <t>鉄筋工事</t>
  </si>
  <si>
    <t>舗装工事</t>
  </si>
  <si>
    <t>板金工事</t>
  </si>
  <si>
    <t>ガラス工事</t>
  </si>
  <si>
    <t>塗装工事</t>
  </si>
  <si>
    <t>防水工事</t>
  </si>
  <si>
    <t>内装仕上工事</t>
  </si>
  <si>
    <t>機械器具設置工事</t>
  </si>
  <si>
    <t>熱絶縁工事</t>
  </si>
  <si>
    <t>電気通信工事</t>
  </si>
  <si>
    <t>さく井工事</t>
  </si>
  <si>
    <t>建具工事</t>
  </si>
  <si>
    <t>水道施設工事</t>
  </si>
  <si>
    <t>消防施設工事</t>
  </si>
  <si>
    <t>清掃施設工事</t>
  </si>
  <si>
    <t>解体工事</t>
  </si>
  <si>
    <t>業種</t>
    <rPh sb="0" eb="2">
      <t>ギョウシュ</t>
    </rPh>
    <phoneticPr fontId="1"/>
  </si>
  <si>
    <t>タイル・れんが・ブロック工事</t>
    <phoneticPr fontId="1"/>
  </si>
  <si>
    <t>しゅんせつ工事</t>
    <phoneticPr fontId="1"/>
  </si>
  <si>
    <t>850～</t>
    <phoneticPr fontId="1"/>
  </si>
  <si>
    <t>710～849</t>
    <phoneticPr fontId="1"/>
  </si>
  <si>
    <t>590～709</t>
    <phoneticPr fontId="1"/>
  </si>
  <si>
    <t>～589</t>
    <phoneticPr fontId="1"/>
  </si>
  <si>
    <t>770～</t>
    <phoneticPr fontId="1"/>
  </si>
  <si>
    <t>660～769</t>
    <phoneticPr fontId="1"/>
  </si>
  <si>
    <t>580～659</t>
    <phoneticPr fontId="1"/>
  </si>
  <si>
    <t>～579</t>
    <phoneticPr fontId="1"/>
  </si>
  <si>
    <t>680～769</t>
    <phoneticPr fontId="1"/>
  </si>
  <si>
    <t>610～679</t>
    <phoneticPr fontId="1"/>
  </si>
  <si>
    <t>～609</t>
    <phoneticPr fontId="1"/>
  </si>
  <si>
    <t>840～</t>
    <phoneticPr fontId="1"/>
  </si>
  <si>
    <t>700～839</t>
    <phoneticPr fontId="1"/>
  </si>
  <si>
    <t>～699</t>
    <phoneticPr fontId="1"/>
  </si>
  <si>
    <t>690～</t>
    <phoneticPr fontId="1"/>
  </si>
  <si>
    <t>730～</t>
    <phoneticPr fontId="1"/>
  </si>
  <si>
    <t>690～729</t>
    <phoneticPr fontId="1"/>
  </si>
  <si>
    <t>650～689</t>
    <phoneticPr fontId="1"/>
  </si>
  <si>
    <t>～649</t>
    <phoneticPr fontId="1"/>
  </si>
  <si>
    <t>分類</t>
    <rPh sb="0" eb="2">
      <t>ブンルイ</t>
    </rPh>
    <phoneticPr fontId="1"/>
  </si>
  <si>
    <t>その他工事</t>
    <rPh sb="2" eb="3">
      <t>タ</t>
    </rPh>
    <phoneticPr fontId="1"/>
  </si>
  <si>
    <t>№</t>
    <phoneticPr fontId="1"/>
  </si>
  <si>
    <t>建築一式工事</t>
    <phoneticPr fontId="1"/>
  </si>
  <si>
    <t>とび・土工・コンクリート工事</t>
    <phoneticPr fontId="1"/>
  </si>
  <si>
    <t>２．＜評価点２＞優良建設工事施工業者表彰（上限：20点）</t>
    <rPh sb="21" eb="23">
      <t>ジョウゲン</t>
    </rPh>
    <rPh sb="26" eb="27">
      <t>テン</t>
    </rPh>
    <phoneticPr fontId="1"/>
  </si>
  <si>
    <t>○</t>
  </si>
  <si>
    <t>　下記のとおり主観的事項に該当しますので、関係書類を添えて審査資料を提出します。</t>
    <phoneticPr fontId="1"/>
  </si>
  <si>
    <t>支援状況</t>
    <phoneticPr fontId="1"/>
  </si>
  <si>
    <t>６．＜評価点６＞障がい者の雇用状況</t>
    <phoneticPr fontId="1"/>
  </si>
  <si>
    <t>雇用状況</t>
  </si>
  <si>
    <t>（Ａ）</t>
    <phoneticPr fontId="1"/>
  </si>
  <si>
    <t>契約締結及び協力の有無</t>
  </si>
  <si>
    <t>自社調達の機械で道路除雪業務を実施する。</t>
  </si>
  <si>
    <t>（機械及びオペレーターの提供）</t>
  </si>
  <si>
    <t>市から貸与された機械で道路除雪業務を実施する。</t>
  </si>
  <si>
    <t>（オペレーターの提供のみ：自社調達の加点者は対象外）</t>
  </si>
  <si>
    <t>災害</t>
  </si>
  <si>
    <t>地域貢献</t>
    <phoneticPr fontId="1"/>
  </si>
  <si>
    <t>８．評価点数集計</t>
    <phoneticPr fontId="1"/>
  </si>
  <si>
    <t>①</t>
  </si>
  <si>
    <t>②</t>
  </si>
  <si>
    <t>③</t>
  </si>
  <si>
    <t>評価点１</t>
    <rPh sb="0" eb="3">
      <t>ヒョウカテン</t>
    </rPh>
    <phoneticPr fontId="1"/>
  </si>
  <si>
    <t>評価点２</t>
    <rPh sb="0" eb="3">
      <t>ヒョウカテン</t>
    </rPh>
    <phoneticPr fontId="1"/>
  </si>
  <si>
    <t>評価点３</t>
    <rPh sb="0" eb="3">
      <t>ヒョウカテン</t>
    </rPh>
    <phoneticPr fontId="1"/>
  </si>
  <si>
    <t>評価点４</t>
    <rPh sb="0" eb="3">
      <t>ヒョウカテン</t>
    </rPh>
    <phoneticPr fontId="1"/>
  </si>
  <si>
    <t>申請業種</t>
    <phoneticPr fontId="1"/>
  </si>
  <si>
    <t>評価点５</t>
    <rPh sb="0" eb="3">
      <t>ヒョウカテン</t>
    </rPh>
    <phoneticPr fontId="1"/>
  </si>
  <si>
    <t>評価点６</t>
    <rPh sb="0" eb="3">
      <t>ヒョウカテン</t>
    </rPh>
    <phoneticPr fontId="1"/>
  </si>
  <si>
    <t>評価点７</t>
    <rPh sb="0" eb="3">
      <t>ヒョウカテン</t>
    </rPh>
    <phoneticPr fontId="1"/>
  </si>
  <si>
    <t>雇用障がい者数</t>
    <phoneticPr fontId="1"/>
  </si>
  <si>
    <t>75点以上80点未満</t>
    <phoneticPr fontId="1"/>
  </si>
  <si>
    <t>73点以上75点未満</t>
    <phoneticPr fontId="1"/>
  </si>
  <si>
    <t>70点以上73点未満</t>
    <phoneticPr fontId="1"/>
  </si>
  <si>
    <t>65点以上70点未満</t>
    <phoneticPr fontId="1"/>
  </si>
  <si>
    <t>62点以上65点未満</t>
    <phoneticPr fontId="1"/>
  </si>
  <si>
    <t>60点以上62点未満</t>
    <phoneticPr fontId="1"/>
  </si>
  <si>
    <t>連絡先</t>
    <rPh sb="0" eb="3">
      <t>レンラクサキ</t>
    </rPh>
    <phoneticPr fontId="1"/>
  </si>
  <si>
    <t>担当者氏名</t>
    <rPh sb="0" eb="3">
      <t>タントウシャ</t>
    </rPh>
    <rPh sb="3" eb="5">
      <t>シメイ</t>
    </rPh>
    <phoneticPr fontId="1"/>
  </si>
  <si>
    <t>代表取締役社長　小松　太郎</t>
    <rPh sb="0" eb="5">
      <t>ダイヒョ</t>
    </rPh>
    <rPh sb="5" eb="7">
      <t>シャチョウ</t>
    </rPh>
    <rPh sb="8" eb="10">
      <t>コマツ</t>
    </rPh>
    <rPh sb="11" eb="13">
      <t>タロウ</t>
    </rPh>
    <phoneticPr fontId="1"/>
  </si>
  <si>
    <t>（株）○○商事</t>
    <rPh sb="0" eb="3">
      <t>カブ</t>
    </rPh>
    <rPh sb="5" eb="7">
      <t>ショウジ</t>
    </rPh>
    <phoneticPr fontId="1"/>
  </si>
  <si>
    <t>石川　花子</t>
    <rPh sb="0" eb="2">
      <t>イシカワ</t>
    </rPh>
    <rPh sb="3" eb="5">
      <t>ハナコ</t>
    </rPh>
    <phoneticPr fontId="1"/>
  </si>
  <si>
    <t>123-456-7890</t>
    <phoneticPr fontId="1"/>
  </si>
  <si>
    <t>３．＜評価点３＞技術者数（上限：20点）</t>
    <rPh sb="13" eb="15">
      <t>ジョウゲン</t>
    </rPh>
    <rPh sb="18" eb="19">
      <t>テン</t>
    </rPh>
    <phoneticPr fontId="1"/>
  </si>
  <si>
    <t>所在地（住所）</t>
    <rPh sb="0" eb="3">
      <t>ショザイチ</t>
    </rPh>
    <rPh sb="4" eb="6">
      <t>ジュウショ</t>
    </rPh>
    <phoneticPr fontId="1"/>
  </si>
  <si>
    <t>期間</t>
    <rPh sb="0" eb="2">
      <t>キカン</t>
    </rPh>
    <phoneticPr fontId="1"/>
  </si>
  <si>
    <t>なし</t>
    <phoneticPr fontId="1"/>
  </si>
  <si>
    <t>1か月未満</t>
    <rPh sb="2" eb="3">
      <t>ゲツ</t>
    </rPh>
    <rPh sb="3" eb="5">
      <t>ミマン</t>
    </rPh>
    <phoneticPr fontId="1"/>
  </si>
  <si>
    <t>1か月以上2か月未満</t>
    <rPh sb="2" eb="3">
      <t>ゲツ</t>
    </rPh>
    <rPh sb="3" eb="5">
      <t>イジョウ</t>
    </rPh>
    <rPh sb="7" eb="8">
      <t>ゲツ</t>
    </rPh>
    <rPh sb="8" eb="10">
      <t>ミマン</t>
    </rPh>
    <phoneticPr fontId="1"/>
  </si>
  <si>
    <t>2か月以上3か月未満</t>
    <rPh sb="2" eb="5">
      <t>ゲツイジョウ</t>
    </rPh>
    <rPh sb="7" eb="8">
      <t>ゲツ</t>
    </rPh>
    <rPh sb="8" eb="10">
      <t>ミマン</t>
    </rPh>
    <phoneticPr fontId="1"/>
  </si>
  <si>
    <t>3か月以上</t>
    <rPh sb="2" eb="5">
      <t>ゲツイジョウ</t>
    </rPh>
    <phoneticPr fontId="1"/>
  </si>
  <si>
    <t>評価点４　指名停止期間</t>
    <rPh sb="0" eb="3">
      <t>ヒョウカテン</t>
    </rPh>
    <rPh sb="5" eb="11">
      <t>シメイテイシキカン</t>
    </rPh>
    <phoneticPr fontId="1"/>
  </si>
  <si>
    <t>評価点５　次世代育成支援</t>
    <rPh sb="0" eb="3">
      <t>ヒョウカテン</t>
    </rPh>
    <rPh sb="5" eb="12">
      <t>ジセダイイクセイシエン</t>
    </rPh>
    <phoneticPr fontId="1"/>
  </si>
  <si>
    <t>支援状況</t>
    <rPh sb="0" eb="4">
      <t>シエンジョウキョウ</t>
    </rPh>
    <phoneticPr fontId="1"/>
  </si>
  <si>
    <t>評価点６　障害者雇用</t>
    <rPh sb="0" eb="3">
      <t>ヒョウカテン</t>
    </rPh>
    <rPh sb="5" eb="8">
      <t>ショウガイシャ</t>
    </rPh>
    <rPh sb="8" eb="10">
      <t>コヨウ</t>
    </rPh>
    <phoneticPr fontId="1"/>
  </si>
  <si>
    <t>雇用状況</t>
    <rPh sb="0" eb="4">
      <t>コヨウジョウキョウ</t>
    </rPh>
    <phoneticPr fontId="1"/>
  </si>
  <si>
    <t>100人以下、一般事業主行動計画届出</t>
    <rPh sb="3" eb="6">
      <t>ニンイカ</t>
    </rPh>
    <phoneticPr fontId="1"/>
  </si>
  <si>
    <t>100人以下、一般事業主行動計画認定</t>
    <rPh sb="3" eb="6">
      <t>ニンイカ</t>
    </rPh>
    <rPh sb="16" eb="18">
      <t>ニンテイ</t>
    </rPh>
    <phoneticPr fontId="1"/>
  </si>
  <si>
    <t>101人以上、一般事業主行動計画認定</t>
    <rPh sb="3" eb="6">
      <t>ニンイジョウ</t>
    </rPh>
    <phoneticPr fontId="1"/>
  </si>
  <si>
    <t>常時雇用40人以上、障害者雇用あり（法定数超）</t>
    <rPh sb="0" eb="4">
      <t>ジョウジコヨウ</t>
    </rPh>
    <rPh sb="6" eb="9">
      <t>ニンイジョウ</t>
    </rPh>
    <rPh sb="10" eb="13">
      <t>ショウガイシャ</t>
    </rPh>
    <rPh sb="13" eb="15">
      <t>コヨウ</t>
    </rPh>
    <rPh sb="18" eb="20">
      <t>ホウテイ</t>
    </rPh>
    <rPh sb="20" eb="21">
      <t>スウ</t>
    </rPh>
    <rPh sb="21" eb="22">
      <t>コ</t>
    </rPh>
    <phoneticPr fontId="1"/>
  </si>
  <si>
    <t>除雪協力あり（市貸与機器）</t>
    <rPh sb="0" eb="2">
      <t>ジョセツ</t>
    </rPh>
    <rPh sb="2" eb="4">
      <t>キョウリョク</t>
    </rPh>
    <rPh sb="7" eb="8">
      <t>シ</t>
    </rPh>
    <rPh sb="8" eb="10">
      <t>タイヨ</t>
    </rPh>
    <rPh sb="10" eb="12">
      <t>キキ</t>
    </rPh>
    <phoneticPr fontId="1"/>
  </si>
  <si>
    <t>除雪協力あり（自社調達機器）</t>
    <rPh sb="0" eb="2">
      <t>ジョセツ</t>
    </rPh>
    <rPh sb="2" eb="4">
      <t>キョウリョク</t>
    </rPh>
    <rPh sb="7" eb="11">
      <t>ジシャチョウタツ</t>
    </rPh>
    <rPh sb="11" eb="13">
      <t>キキ</t>
    </rPh>
    <phoneticPr fontId="1"/>
  </si>
  <si>
    <t>該当（建設業協会）</t>
    <rPh sb="0" eb="2">
      <t>ガイトウ</t>
    </rPh>
    <rPh sb="3" eb="8">
      <t>ケンセツギョウキョウカイ</t>
    </rPh>
    <phoneticPr fontId="1"/>
  </si>
  <si>
    <t>該当（管工事協同組合）</t>
    <rPh sb="0" eb="2">
      <t>ガイトウ</t>
    </rPh>
    <rPh sb="3" eb="6">
      <t>カンコウジ</t>
    </rPh>
    <rPh sb="6" eb="10">
      <t>キョウドウクミアイ</t>
    </rPh>
    <phoneticPr fontId="1"/>
  </si>
  <si>
    <t>該当（電気工事工業組合）</t>
    <rPh sb="0" eb="2">
      <t>ガイトウ</t>
    </rPh>
    <rPh sb="3" eb="5">
      <t>デンキ</t>
    </rPh>
    <rPh sb="5" eb="7">
      <t>コウジ</t>
    </rPh>
    <rPh sb="7" eb="9">
      <t>コウギョウ</t>
    </rPh>
    <rPh sb="9" eb="11">
      <t>クミアイ</t>
    </rPh>
    <phoneticPr fontId="1"/>
  </si>
  <si>
    <t>点数</t>
    <phoneticPr fontId="1"/>
  </si>
  <si>
    <t>該当（瓦工事協同組合）</t>
    <rPh sb="0" eb="2">
      <t>ガイトウ</t>
    </rPh>
    <rPh sb="3" eb="4">
      <t>カワラ</t>
    </rPh>
    <rPh sb="4" eb="6">
      <t>コウジ</t>
    </rPh>
    <rPh sb="6" eb="10">
      <t>キョウドウクミアイ</t>
    </rPh>
    <phoneticPr fontId="1"/>
  </si>
  <si>
    <t>評価点１　工事成績</t>
    <rPh sb="0" eb="3">
      <t>ヒョウカテン</t>
    </rPh>
    <rPh sb="5" eb="9">
      <t>コウジセイセキ</t>
    </rPh>
    <phoneticPr fontId="1"/>
  </si>
  <si>
    <t>工事成績評定の平均点</t>
    <rPh sb="0" eb="6">
      <t>コウジセイセキヒョウテイ</t>
    </rPh>
    <rPh sb="7" eb="10">
      <t>ヘイキンテン</t>
    </rPh>
    <phoneticPr fontId="1"/>
  </si>
  <si>
    <t>評価点２　優良建設工事</t>
    <rPh sb="0" eb="3">
      <t>ヒョウカテン</t>
    </rPh>
    <rPh sb="5" eb="11">
      <t>ユウリョウケンセツコウジ</t>
    </rPh>
    <phoneticPr fontId="1"/>
  </si>
  <si>
    <t>受賞実績</t>
    <rPh sb="0" eb="2">
      <t>ジュショウ</t>
    </rPh>
    <rPh sb="2" eb="4">
      <t>ジッセキ</t>
    </rPh>
    <phoneticPr fontId="1"/>
  </si>
  <si>
    <t>優良建設工事表彰</t>
    <rPh sb="0" eb="6">
      <t>ユウリョウケンセツコウジ</t>
    </rPh>
    <rPh sb="6" eb="8">
      <t>ヒョウショウ</t>
    </rPh>
    <phoneticPr fontId="1"/>
  </si>
  <si>
    <t>日</t>
    <rPh sb="0" eb="1">
      <t>ニチ</t>
    </rPh>
    <phoneticPr fontId="1"/>
  </si>
  <si>
    <t>月</t>
    <rPh sb="0" eb="1">
      <t>ガツ</t>
    </rPh>
    <phoneticPr fontId="1"/>
  </si>
  <si>
    <t>年</t>
    <rPh sb="0" eb="1">
      <t>ネン</t>
    </rPh>
    <phoneticPr fontId="1"/>
  </si>
  <si>
    <r>
      <t xml:space="preserve">除雪
</t>
    </r>
    <r>
      <rPr>
        <sz val="9"/>
        <color theme="1"/>
        <rFont val="ＭＳ ゴシック"/>
        <family val="3"/>
        <charset val="128"/>
      </rPr>
      <t>(上限：10点)</t>
    </r>
    <rPh sb="4" eb="6">
      <t>ジョウゲン</t>
    </rPh>
    <rPh sb="9" eb="10">
      <t>テン</t>
    </rPh>
    <phoneticPr fontId="1"/>
  </si>
  <si>
    <t>表彰内容</t>
    <rPh sb="0" eb="2">
      <t>ヒョウショウ</t>
    </rPh>
    <rPh sb="2" eb="4">
      <t>ナイヨウ</t>
    </rPh>
    <phoneticPr fontId="1"/>
  </si>
  <si>
    <t>その他表彰（技術提案、人材育成、環境共生）</t>
  </si>
  <si>
    <t>その他表彰（技術提案、人材育成、環境共生）</t>
    <rPh sb="2" eb="3">
      <t>タ</t>
    </rPh>
    <rPh sb="3" eb="5">
      <t>ヒョウショウ</t>
    </rPh>
    <phoneticPr fontId="1"/>
  </si>
  <si>
    <t>常時雇用労働者数100人以下</t>
    <rPh sb="0" eb="2">
      <t>ジョウジ</t>
    </rPh>
    <rPh sb="2" eb="4">
      <t>コヨウ</t>
    </rPh>
    <rPh sb="4" eb="7">
      <t>ロウドウシャ</t>
    </rPh>
    <rPh sb="7" eb="8">
      <t>スウ</t>
    </rPh>
    <rPh sb="11" eb="12">
      <t>ニン</t>
    </rPh>
    <rPh sb="12" eb="14">
      <t>イカ</t>
    </rPh>
    <phoneticPr fontId="1"/>
  </si>
  <si>
    <t>常時雇用労働者数101人以上</t>
    <rPh sb="13" eb="14">
      <t>ウエ</t>
    </rPh>
    <phoneticPr fontId="1"/>
  </si>
  <si>
    <t>労働者
40人以上</t>
    <phoneticPr fontId="1"/>
  </si>
  <si>
    <t>労働者
40人未満</t>
    <phoneticPr fontId="1"/>
  </si>
  <si>
    <t>障がい者を雇用している</t>
    <phoneticPr fontId="1"/>
  </si>
  <si>
    <t>「次世代育成支援対策推進法」第13条の規定に基づく認定を受けている</t>
    <phoneticPr fontId="1"/>
  </si>
  <si>
    <t xml:space="preserve"> 「次世代育成支援対策推進法」第13条の規定に基づく認定を受けている</t>
    <phoneticPr fontId="1"/>
  </si>
  <si>
    <t>一般事業主行動計画を策定し、厚生労働大臣（労働局）にその旨を届け出ている</t>
    <phoneticPr fontId="1"/>
  </si>
  <si>
    <t>（Ｂ）</t>
    <phoneticPr fontId="1"/>
  </si>
  <si>
    <t>７．＜評価点７＞除雪・災害及びその他地域貢献</t>
    <phoneticPr fontId="1"/>
  </si>
  <si>
    <t>業者コード</t>
    <rPh sb="0" eb="2">
      <t>ギョウシャ</t>
    </rPh>
    <phoneticPr fontId="1"/>
  </si>
  <si>
    <r>
      <t xml:space="preserve">工事成績評定点の
平均点
</t>
    </r>
    <r>
      <rPr>
        <sz val="10"/>
        <color rgb="FF000000"/>
        <rFont val="ＭＳ ゴシック"/>
        <family val="3"/>
        <charset val="128"/>
      </rPr>
      <t>※小数点以下切捨て</t>
    </r>
    <phoneticPr fontId="1"/>
  </si>
  <si>
    <t>法定雇用障がい者数を超える障がい者を雇用している</t>
    <phoneticPr fontId="1"/>
  </si>
  <si>
    <t>法定雇用数</t>
    <phoneticPr fontId="1"/>
  </si>
  <si>
    <t>経営事項審査申請時の技術職員名簿</t>
    <rPh sb="0" eb="2">
      <t>ケイエイ</t>
    </rPh>
    <rPh sb="2" eb="6">
      <t>ジコウシンサ</t>
    </rPh>
    <rPh sb="6" eb="9">
      <t>シンセイジ</t>
    </rPh>
    <rPh sb="10" eb="16">
      <t>ギジュツショクインメイボ</t>
    </rPh>
    <phoneticPr fontId="1"/>
  </si>
  <si>
    <t>添付書類：</t>
    <rPh sb="0" eb="2">
      <t>テンプ</t>
    </rPh>
    <rPh sb="2" eb="4">
      <t>ショルイ</t>
    </rPh>
    <phoneticPr fontId="1"/>
  </si>
  <si>
    <t>【義務なし】</t>
    <rPh sb="1" eb="3">
      <t>ギム</t>
    </rPh>
    <phoneticPr fontId="1"/>
  </si>
  <si>
    <t>　・障害者手帳、療育手帳又は精神障害者保険手帳の写し</t>
    <phoneticPr fontId="1"/>
  </si>
  <si>
    <t>災害協力協定を締結している協会等の会員</t>
    <phoneticPr fontId="1"/>
  </si>
  <si>
    <t>小松市消防団協力事業所表示制度実施要綱第４条第１号（２名以上の消防団員を５年以上雇用）に該当し、小松市消防団協力事業所の認定を受けている</t>
    <rPh sb="60" eb="62">
      <t>ニンテイ</t>
    </rPh>
    <rPh sb="63" eb="64">
      <t>ウ</t>
    </rPh>
    <phoneticPr fontId="1"/>
  </si>
  <si>
    <t>・小松能美建設業協会　・小松管工事協同組合　
・石川県電気工事工業組合　・石川県瓦工事協同組合</t>
    <phoneticPr fontId="1"/>
  </si>
  <si>
    <t>　なお、この調査票の記載事項については、事実と相違ないことを誓約します。</t>
    <rPh sb="6" eb="9">
      <t>チョウサヒョウ</t>
    </rPh>
    <phoneticPr fontId="1"/>
  </si>
  <si>
    <t>総合評点（P）</t>
    <rPh sb="0" eb="4">
      <t>ソウゴウヒョウテン</t>
    </rPh>
    <phoneticPr fontId="1"/>
  </si>
  <si>
    <t>共通</t>
    <rPh sb="0" eb="2">
      <t>キョウツウ</t>
    </rPh>
    <phoneticPr fontId="1"/>
  </si>
  <si>
    <t>【届出のみ】厚生労働省に届出した書類で、受理されたことが確認できるもの</t>
    <rPh sb="1" eb="3">
      <t>トドケデ</t>
    </rPh>
    <rPh sb="6" eb="8">
      <t>コウセイ</t>
    </rPh>
    <rPh sb="8" eb="11">
      <t>ロウドウショウ</t>
    </rPh>
    <rPh sb="12" eb="14">
      <t>トドケデ</t>
    </rPh>
    <rPh sb="16" eb="18">
      <t>ショルイ</t>
    </rPh>
    <rPh sb="20" eb="22">
      <t>ジュリ</t>
    </rPh>
    <rPh sb="28" eb="30">
      <t>カクニン</t>
    </rPh>
    <phoneticPr fontId="1"/>
  </si>
  <si>
    <t>【認定あり】基準適合一般事業主認定通知書の写し</t>
    <rPh sb="1" eb="3">
      <t>ニンテイ</t>
    </rPh>
    <rPh sb="6" eb="10">
      <t>キジュンテキゴウ</t>
    </rPh>
    <rPh sb="10" eb="15">
      <t>イッパンジギョウヌシ</t>
    </rPh>
    <rPh sb="15" eb="20">
      <t>ニンテイツウチショ</t>
    </rPh>
    <rPh sb="21" eb="22">
      <t>ウツ</t>
    </rPh>
    <phoneticPr fontId="1"/>
  </si>
  <si>
    <t>【義務あり】障害者雇用状況報告書の写し（ハローワークの受領が確認できるもの）</t>
    <rPh sb="1" eb="3">
      <t>ギム</t>
    </rPh>
    <rPh sb="6" eb="8">
      <t>ショウガイ</t>
    </rPh>
    <rPh sb="8" eb="9">
      <t>シャ</t>
    </rPh>
    <rPh sb="9" eb="11">
      <t>コヨウ</t>
    </rPh>
    <rPh sb="11" eb="16">
      <t>ジョウキョウホウコクショ</t>
    </rPh>
    <rPh sb="17" eb="18">
      <t>ウツ</t>
    </rPh>
    <phoneticPr fontId="1"/>
  </si>
  <si>
    <t>令和</t>
    <rPh sb="0" eb="2">
      <t>レイワ</t>
    </rPh>
    <phoneticPr fontId="1"/>
  </si>
  <si>
    <t>　・常時雇用していることを確認できるもの（健康保険・厚生年金被保険者標準報酬決定</t>
    <rPh sb="2" eb="6">
      <t>ジョウジコヨウ</t>
    </rPh>
    <rPh sb="13" eb="15">
      <t>カクニン</t>
    </rPh>
    <rPh sb="21" eb="23">
      <t>ケンコウ</t>
    </rPh>
    <rPh sb="23" eb="25">
      <t>ホケン</t>
    </rPh>
    <rPh sb="26" eb="28">
      <t>コウセイ</t>
    </rPh>
    <rPh sb="28" eb="30">
      <t>ネンキン</t>
    </rPh>
    <rPh sb="30" eb="34">
      <t>ヒホケンシャ</t>
    </rPh>
    <rPh sb="34" eb="36">
      <t>ヒョウジュン</t>
    </rPh>
    <rPh sb="36" eb="38">
      <t>ホウシュウ</t>
    </rPh>
    <rPh sb="38" eb="40">
      <t>ケッテイ</t>
    </rPh>
    <phoneticPr fontId="1"/>
  </si>
  <si>
    <t>　　通知書、雇用保険被保険者資格取得等確認通知書、住民税特別徴収税額通知書　等）</t>
    <phoneticPr fontId="1"/>
  </si>
  <si>
    <t>業種及びランク</t>
    <rPh sb="0" eb="2">
      <t>ギョウシュ</t>
    </rPh>
    <rPh sb="2" eb="3">
      <t>オヨ</t>
    </rPh>
    <phoneticPr fontId="1"/>
  </si>
  <si>
    <r>
      <t xml:space="preserve">工事成績評定点の
平均点
</t>
    </r>
    <r>
      <rPr>
        <sz val="10"/>
        <rFont val="ＭＳ ゴシック"/>
        <family val="3"/>
        <charset val="128"/>
      </rPr>
      <t>※小数点以下切捨て</t>
    </r>
    <phoneticPr fontId="1"/>
  </si>
  <si>
    <r>
      <t xml:space="preserve">除雪
</t>
    </r>
    <r>
      <rPr>
        <sz val="9"/>
        <rFont val="ＭＳ ゴシック"/>
        <family val="3"/>
        <charset val="128"/>
      </rPr>
      <t>(上限：10点)</t>
    </r>
    <rPh sb="4" eb="6">
      <t>ジョウゲン</t>
    </rPh>
    <rPh sb="9" eb="10">
      <t>テン</t>
    </rPh>
    <phoneticPr fontId="1"/>
  </si>
  <si>
    <t>とび・土工・コンクリート工事</t>
  </si>
  <si>
    <t>１か月以上２か月未満</t>
    <phoneticPr fontId="1"/>
  </si>
  <si>
    <t>２か月以上３か月未満</t>
    <phoneticPr fontId="1"/>
  </si>
  <si>
    <t>常時雇用40人以上、障害者雇用あり（法定数以下）</t>
    <rPh sb="0" eb="4">
      <t>ジョウジコヨウ</t>
    </rPh>
    <rPh sb="6" eb="9">
      <t>ニンイジョウ</t>
    </rPh>
    <rPh sb="10" eb="13">
      <t>ショウガイシャ</t>
    </rPh>
    <rPh sb="13" eb="15">
      <t>コヨウ</t>
    </rPh>
    <rPh sb="18" eb="20">
      <t>ホウテイ</t>
    </rPh>
    <rPh sb="20" eb="21">
      <t>スウ</t>
    </rPh>
    <rPh sb="21" eb="23">
      <t>イカ</t>
    </rPh>
    <phoneticPr fontId="1"/>
  </si>
  <si>
    <t>常時雇用40人未満、障害者雇用あり</t>
    <rPh sb="0" eb="4">
      <t>ジョウジコヨウ</t>
    </rPh>
    <rPh sb="6" eb="7">
      <t>ニン</t>
    </rPh>
    <rPh sb="7" eb="9">
      <t>ミマン</t>
    </rPh>
    <rPh sb="10" eb="13">
      <t>ショウガイシャ</t>
    </rPh>
    <rPh sb="13" eb="15">
      <t>コヨウ</t>
    </rPh>
    <phoneticPr fontId="1"/>
  </si>
  <si>
    <t>評価点３　技術者数</t>
    <rPh sb="0" eb="3">
      <t>ヒョウカテン</t>
    </rPh>
    <rPh sb="5" eb="9">
      <t>ギジュツシャスウ</t>
    </rPh>
    <phoneticPr fontId="1"/>
  </si>
  <si>
    <t>種類</t>
    <rPh sb="0" eb="2">
      <t>シュルイ</t>
    </rPh>
    <phoneticPr fontId="1"/>
  </si>
  <si>
    <t>点数/人</t>
    <rPh sb="3" eb="4">
      <t>ニン</t>
    </rPh>
    <phoneticPr fontId="1"/>
  </si>
  <si>
    <t>１級技術者</t>
    <rPh sb="1" eb="2">
      <t>キュウ</t>
    </rPh>
    <rPh sb="2" eb="5">
      <t>ギジュツシャ</t>
    </rPh>
    <phoneticPr fontId="1"/>
  </si>
  <si>
    <t>２級技術者</t>
    <rPh sb="1" eb="5">
      <t>キュウギジュツシャ</t>
    </rPh>
    <phoneticPr fontId="1"/>
  </si>
  <si>
    <t>評価点７－１　除雪</t>
    <rPh sb="0" eb="3">
      <t>ヒョウカテン</t>
    </rPh>
    <rPh sb="7" eb="9">
      <t>ジョセツ</t>
    </rPh>
    <phoneticPr fontId="1"/>
  </si>
  <si>
    <t>評価点７－２　災害</t>
    <rPh sb="0" eb="3">
      <t>ヒョウカテン</t>
    </rPh>
    <rPh sb="7" eb="9">
      <t>サイガイ</t>
    </rPh>
    <phoneticPr fontId="1"/>
  </si>
  <si>
    <t>内容</t>
    <rPh sb="0" eb="2">
      <t>ナイヨウ</t>
    </rPh>
    <phoneticPr fontId="1"/>
  </si>
  <si>
    <t>評価点７－３　地域貢献</t>
    <rPh sb="0" eb="3">
      <t>ヒョウカテン</t>
    </rPh>
    <rPh sb="7" eb="11">
      <t>チイキコウケン</t>
    </rPh>
    <phoneticPr fontId="1"/>
  </si>
  <si>
    <t>石川県小松市小馬出町９１</t>
    <phoneticPr fontId="1"/>
  </si>
  <si>
    <t>土木一式工事</t>
    <rPh sb="0" eb="2">
      <t>ドボク</t>
    </rPh>
    <rPh sb="2" eb="4">
      <t>イッシキ</t>
    </rPh>
    <rPh sb="4" eb="6">
      <t>コウジ</t>
    </rPh>
    <phoneticPr fontId="1"/>
  </si>
  <si>
    <t>建築一式工事</t>
    <rPh sb="0" eb="6">
      <t>ケンチクイッシキコウジ</t>
    </rPh>
    <phoneticPr fontId="1"/>
  </si>
  <si>
    <t>舗装工事</t>
    <phoneticPr fontId="1"/>
  </si>
  <si>
    <t>造園工事</t>
    <rPh sb="0" eb="4">
      <t>ゾウエンコウジ</t>
    </rPh>
    <phoneticPr fontId="1"/>
  </si>
  <si>
    <t>その他工事</t>
  </si>
  <si>
    <t>C</t>
  </si>
  <si>
    <t>B</t>
  </si>
  <si>
    <t>D</t>
  </si>
  <si>
    <t>A</t>
  </si>
  <si>
    <t>格付分類</t>
    <rPh sb="0" eb="2">
      <t>カクヅケ</t>
    </rPh>
    <rPh sb="2" eb="4">
      <t>ブンルイ</t>
    </rPh>
    <phoneticPr fontId="1"/>
  </si>
  <si>
    <t>580～689</t>
    <phoneticPr fontId="1"/>
  </si>
  <si>
    <t>評価点合計</t>
    <rPh sb="0" eb="3">
      <t>ヒョウカテン</t>
    </rPh>
    <rPh sb="3" eb="5">
      <t>ゴウケイ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</si>
</sst>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 "/>
  </numFmts>
  <fonts count="25">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color rgb="FF000000"/>
      <name val="ＭＳ ゴシック"/>
      <family val="3"/>
      <charset val="128"/>
    </font>
    <font>
      <b/>
      <sz val="16"/>
      <color theme="1"/>
      <name val="ＭＳ ゴシック"/>
      <family val="3"/>
      <charset val="128"/>
    </font>
    <font>
      <sz val="16"/>
      <color theme="1"/>
      <name val="ＭＳ ゴシック"/>
      <family val="3"/>
      <charset val="128"/>
    </font>
    <font>
      <sz val="11"/>
      <color rgb="FFFF0000"/>
      <name val="ＭＳ ゴシック"/>
      <family val="3"/>
      <charset val="128"/>
    </font>
    <font>
      <b/>
      <sz val="11"/>
      <color theme="0"/>
      <name val="ＭＳ ゴシック"/>
      <family val="3"/>
      <charset val="128"/>
    </font>
    <font>
      <sz val="10"/>
      <color rgb="FF000000"/>
      <name val="ＭＳ ゴシック"/>
      <family val="3"/>
      <charset val="128"/>
    </font>
    <font>
      <sz val="10.5"/>
      <color theme="1"/>
      <name val="ＭＳ ゴシック"/>
      <family val="3"/>
      <charset val="128"/>
    </font>
    <font>
      <sz val="9"/>
      <color theme="1"/>
      <name val="ＭＳ ゴシック"/>
      <family val="3"/>
      <charset val="128"/>
    </font>
    <font>
      <sz val="10"/>
      <color theme="1"/>
      <name val="ＭＳ ゴシック"/>
      <family val="3"/>
      <charset val="128"/>
    </font>
    <font>
      <sz val="10.5"/>
      <color rgb="FFFF0000"/>
      <name val="ＭＳ ゴシック"/>
      <family val="3"/>
      <charset val="128"/>
    </font>
    <font>
      <sz val="11"/>
      <name val="ＭＳ ゴシック"/>
      <family val="3"/>
      <charset val="128"/>
    </font>
    <font>
      <b/>
      <sz val="11"/>
      <color theme="1"/>
      <name val="ＭＳ ゴシック"/>
      <family val="3"/>
      <charset val="128"/>
    </font>
    <font>
      <sz val="10.5"/>
      <name val="ＭＳ ゴシック"/>
      <family val="3"/>
      <charset val="128"/>
    </font>
    <font>
      <b/>
      <sz val="14"/>
      <color rgb="FF000000"/>
      <name val="游明朝"/>
      <family val="1"/>
      <charset val="128"/>
    </font>
    <font>
      <b/>
      <sz val="16"/>
      <name val="ＭＳ ゴシック"/>
      <family val="3"/>
      <charset val="128"/>
    </font>
    <font>
      <sz val="16"/>
      <name val="ＭＳ ゴシック"/>
      <family val="3"/>
      <charset val="128"/>
    </font>
    <font>
      <b/>
      <sz val="11"/>
      <name val="ＭＳ ゴシック"/>
      <family val="3"/>
      <charset val="128"/>
    </font>
    <font>
      <sz val="10"/>
      <name val="ＭＳ ゴシック"/>
      <family val="3"/>
      <charset val="128"/>
    </font>
    <font>
      <sz val="11"/>
      <name val="游ゴシック"/>
      <family val="2"/>
      <charset val="128"/>
      <scheme val="minor"/>
    </font>
    <font>
      <sz val="9"/>
      <name val="ＭＳ ゴシック"/>
      <family val="3"/>
      <charset val="128"/>
    </font>
    <font>
      <b/>
      <sz val="14"/>
      <name val="游明朝"/>
      <family val="1"/>
      <charset val="128"/>
    </font>
    <font>
      <b/>
      <sz val="9"/>
      <color indexed="81"/>
      <name val="MS P ゴシック"/>
      <family val="3"/>
      <charset val="128"/>
    </font>
  </fonts>
  <fills count="12">
    <fill>
      <patternFill patternType="none"/>
    </fill>
    <fill>
      <patternFill patternType="gray125"/>
    </fill>
    <fill>
      <patternFill patternType="solid">
        <fgColor rgb="FFE2EF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59999389629810485"/>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auto="1"/>
      </bottom>
      <diagonal/>
    </border>
    <border>
      <left/>
      <right style="thin">
        <color indexed="64"/>
      </right>
      <top style="hair">
        <color indexed="64"/>
      </top>
      <bottom style="thin">
        <color auto="1"/>
      </bottom>
      <diagonal/>
    </border>
    <border>
      <left style="thin">
        <color indexed="64"/>
      </left>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top style="dotted">
        <color indexed="64"/>
      </top>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dotted">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diagonalDown="1">
      <left/>
      <right style="medium">
        <color indexed="64"/>
      </right>
      <top/>
      <bottom/>
      <diagonal style="thin">
        <color indexed="64"/>
      </diagonal>
    </border>
    <border diagonalDown="1">
      <left/>
      <right style="medium">
        <color indexed="64"/>
      </right>
      <top/>
      <bottom style="thin">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dotted">
        <color indexed="64"/>
      </bottom>
      <diagonal/>
    </border>
    <border>
      <left/>
      <right style="medium">
        <color indexed="64"/>
      </right>
      <top style="dotted">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thin">
        <color indexed="64"/>
      </bottom>
      <diagonal/>
    </border>
  </borders>
  <cellStyleXfs count="1">
    <xf numFmtId="0" fontId="0" fillId="0" borderId="0">
      <alignment vertical="center"/>
    </xf>
  </cellStyleXfs>
  <cellXfs count="615">
    <xf numFmtId="0" fontId="0" fillId="0" borderId="0" xfId="0">
      <alignment vertical="center"/>
    </xf>
    <xf numFmtId="0" fontId="2" fillId="0" borderId="0" xfId="0" applyFont="1">
      <alignment vertical="center"/>
    </xf>
    <xf numFmtId="0" fontId="2" fillId="0" borderId="0" xfId="0" applyFont="1" applyAlignment="1">
      <alignment vertical="center"/>
    </xf>
    <xf numFmtId="0" fontId="2" fillId="0" borderId="0" xfId="0" applyFont="1" applyBorder="1">
      <alignment vertical="center"/>
    </xf>
    <xf numFmtId="0" fontId="2" fillId="0" borderId="1" xfId="0" applyFont="1" applyBorder="1">
      <alignment vertical="center"/>
    </xf>
    <xf numFmtId="0" fontId="2" fillId="0" borderId="1" xfId="0" applyFont="1" applyFill="1" applyBorder="1">
      <alignment vertical="center"/>
    </xf>
    <xf numFmtId="0" fontId="2" fillId="0" borderId="0" xfId="0" applyFont="1" applyFill="1">
      <alignment vertical="center"/>
    </xf>
    <xf numFmtId="0" fontId="2" fillId="3" borderId="1" xfId="0" applyFont="1" applyFill="1" applyBorder="1" applyAlignment="1">
      <alignment horizontal="centerContinuous" vertical="center"/>
    </xf>
    <xf numFmtId="0" fontId="2" fillId="0" borderId="13" xfId="0" applyFont="1" applyBorder="1">
      <alignment vertical="center"/>
    </xf>
    <xf numFmtId="0" fontId="2" fillId="0" borderId="11" xfId="0" applyFont="1" applyBorder="1">
      <alignment vertical="center"/>
    </xf>
    <xf numFmtId="0" fontId="2" fillId="3" borderId="13" xfId="0" applyFont="1" applyFill="1" applyBorder="1" applyAlignment="1">
      <alignment horizontal="centerContinuous" vertical="center"/>
    </xf>
    <xf numFmtId="0" fontId="2" fillId="0" borderId="12" xfId="0" applyFont="1" applyBorder="1">
      <alignment vertical="center"/>
    </xf>
    <xf numFmtId="0" fontId="2" fillId="0" borderId="0" xfId="0" applyFont="1" applyBorder="1" applyAlignment="1">
      <alignment vertical="center"/>
    </xf>
    <xf numFmtId="0" fontId="2" fillId="3" borderId="11" xfId="0" applyFont="1" applyFill="1" applyBorder="1" applyAlignment="1">
      <alignment horizontal="centerContinuous" vertical="center"/>
    </xf>
    <xf numFmtId="0" fontId="2" fillId="3" borderId="12" xfId="0" applyFont="1" applyFill="1" applyBorder="1" applyAlignment="1">
      <alignment horizontal="centerContinuous" vertical="center"/>
    </xf>
    <xf numFmtId="0" fontId="2" fillId="0" borderId="7" xfId="0" applyFont="1" applyBorder="1">
      <alignment vertical="center"/>
    </xf>
    <xf numFmtId="0" fontId="2" fillId="3" borderId="15" xfId="0" applyFont="1" applyFill="1" applyBorder="1" applyAlignment="1">
      <alignment horizontal="centerContinuous" vertical="center"/>
    </xf>
    <xf numFmtId="0" fontId="2" fillId="0" borderId="5" xfId="0" applyFont="1" applyBorder="1">
      <alignment vertical="center"/>
    </xf>
    <xf numFmtId="0" fontId="2" fillId="0" borderId="6" xfId="0" applyFont="1" applyBorder="1">
      <alignment vertical="center"/>
    </xf>
    <xf numFmtId="0" fontId="2" fillId="0" borderId="4" xfId="0" applyFont="1" applyBorder="1">
      <alignment vertical="center"/>
    </xf>
    <xf numFmtId="0" fontId="4" fillId="0" borderId="0" xfId="0" applyFont="1" applyAlignment="1">
      <alignment horizontal="centerContinuous" vertical="center"/>
    </xf>
    <xf numFmtId="0" fontId="5" fillId="0" borderId="0" xfId="0" applyFont="1" applyAlignment="1">
      <alignment horizontal="centerContinuous" vertical="center"/>
    </xf>
    <xf numFmtId="0" fontId="7" fillId="0" borderId="0" xfId="0" applyFont="1">
      <alignment vertical="center"/>
    </xf>
    <xf numFmtId="0" fontId="2" fillId="3" borderId="0" xfId="0" applyFont="1" applyFill="1" applyAlignment="1">
      <alignment horizontal="centerContinuous" vertical="center"/>
    </xf>
    <xf numFmtId="0" fontId="3" fillId="3" borderId="12" xfId="0" applyFont="1" applyFill="1" applyBorder="1" applyAlignment="1">
      <alignment horizontal="centerContinuous" vertical="center" wrapText="1"/>
    </xf>
    <xf numFmtId="0" fontId="3" fillId="0" borderId="11" xfId="0" applyFont="1" applyBorder="1" applyAlignment="1">
      <alignment horizontal="centerContinuous" vertical="center" wrapText="1"/>
    </xf>
    <xf numFmtId="0" fontId="3" fillId="0" borderId="12" xfId="0" applyFont="1" applyBorder="1" applyAlignment="1">
      <alignment horizontal="centerContinuous" vertical="center" wrapText="1"/>
    </xf>
    <xf numFmtId="0" fontId="2" fillId="0" borderId="34" xfId="0" applyFont="1" applyBorder="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2" xfId="0" applyFont="1" applyBorder="1" applyAlignment="1">
      <alignment vertical="center" wrapText="1"/>
    </xf>
    <xf numFmtId="0" fontId="3" fillId="0" borderId="12" xfId="0" applyFont="1" applyBorder="1" applyAlignment="1">
      <alignment horizontal="right" vertical="center" wrapText="1"/>
    </xf>
    <xf numFmtId="0" fontId="3" fillId="0" borderId="0" xfId="0" applyFont="1" applyBorder="1" applyAlignment="1">
      <alignment horizontal="center" vertical="center" wrapText="1"/>
    </xf>
    <xf numFmtId="0" fontId="3" fillId="0" borderId="0" xfId="0" applyFont="1" applyBorder="1" applyAlignment="1">
      <alignment horizontal="centerContinuous" vertical="center" wrapText="1"/>
    </xf>
    <xf numFmtId="0" fontId="2" fillId="0" borderId="0" xfId="0" applyFont="1" applyAlignment="1">
      <alignment horizontal="centerContinuous" vertical="center"/>
    </xf>
    <xf numFmtId="0" fontId="3" fillId="0" borderId="0" xfId="0" applyFont="1" applyBorder="1" applyAlignment="1">
      <alignment horizontal="right" vertical="center" wrapText="1"/>
    </xf>
    <xf numFmtId="0" fontId="2" fillId="3" borderId="7" xfId="0" applyFont="1" applyFill="1" applyBorder="1" applyAlignment="1">
      <alignment horizontal="centerContinuous" vertical="center"/>
    </xf>
    <xf numFmtId="0" fontId="2" fillId="3" borderId="8" xfId="0" applyFont="1" applyFill="1" applyBorder="1" applyAlignment="1">
      <alignment horizontal="center" vertical="center"/>
    </xf>
    <xf numFmtId="0" fontId="2" fillId="3" borderId="52" xfId="0" applyFont="1" applyFill="1" applyBorder="1" applyAlignment="1">
      <alignment horizontal="center" vertical="center"/>
    </xf>
    <xf numFmtId="0" fontId="2" fillId="0" borderId="14" xfId="0" applyFont="1" applyBorder="1">
      <alignment vertical="center"/>
    </xf>
    <xf numFmtId="0" fontId="2" fillId="0" borderId="26" xfId="0" applyFont="1" applyBorder="1">
      <alignment vertical="center"/>
    </xf>
    <xf numFmtId="0" fontId="2" fillId="0" borderId="30" xfId="0" applyFont="1" applyBorder="1">
      <alignment vertical="center"/>
    </xf>
    <xf numFmtId="0" fontId="2" fillId="3" borderId="14" xfId="0" applyFont="1" applyFill="1" applyBorder="1" applyAlignment="1">
      <alignment horizontal="centerContinuous" vertical="center"/>
    </xf>
    <xf numFmtId="0" fontId="2" fillId="0" borderId="3" xfId="0" applyFont="1" applyBorder="1">
      <alignment vertical="center"/>
    </xf>
    <xf numFmtId="0" fontId="2" fillId="0" borderId="27" xfId="0" applyFont="1" applyBorder="1">
      <alignment vertical="center"/>
    </xf>
    <xf numFmtId="0" fontId="2" fillId="0" borderId="9" xfId="0" applyFont="1" applyBorder="1">
      <alignment vertical="center"/>
    </xf>
    <xf numFmtId="0" fontId="13" fillId="0" borderId="14" xfId="0" applyFont="1" applyBorder="1">
      <alignment vertical="center"/>
    </xf>
    <xf numFmtId="0" fontId="2" fillId="0" borderId="11" xfId="0" applyFont="1" applyBorder="1" applyAlignment="1">
      <alignment vertical="center"/>
    </xf>
    <xf numFmtId="0" fontId="2" fillId="0" borderId="12" xfId="0" applyFont="1" applyBorder="1" applyAlignment="1">
      <alignment vertical="center"/>
    </xf>
    <xf numFmtId="0" fontId="2" fillId="0" borderId="0" xfId="0" applyFont="1" applyAlignment="1">
      <alignment horizontal="center" vertical="center"/>
    </xf>
    <xf numFmtId="0" fontId="2" fillId="0" borderId="11" xfId="0" applyFont="1" applyBorder="1" applyAlignment="1">
      <alignment horizontal="center" vertical="center"/>
    </xf>
    <xf numFmtId="0" fontId="2" fillId="0" borderId="4" xfId="0" applyFont="1" applyBorder="1" applyAlignment="1">
      <alignment vertical="center"/>
    </xf>
    <xf numFmtId="0" fontId="2" fillId="0" borderId="5" xfId="0" applyFont="1" applyBorder="1" applyAlignment="1">
      <alignment vertical="center"/>
    </xf>
    <xf numFmtId="0" fontId="2" fillId="0" borderId="11" xfId="0" applyFont="1" applyFill="1" applyBorder="1">
      <alignment vertical="center"/>
    </xf>
    <xf numFmtId="0" fontId="2" fillId="0" borderId="2" xfId="0" applyFont="1" applyFill="1" applyBorder="1">
      <alignment vertical="center"/>
    </xf>
    <xf numFmtId="0" fontId="2" fillId="0" borderId="13" xfId="0" applyFont="1" applyFill="1" applyBorder="1" applyAlignment="1">
      <alignment vertical="center"/>
    </xf>
    <xf numFmtId="0" fontId="11" fillId="0" borderId="2" xfId="0" applyFont="1" applyBorder="1">
      <alignment vertical="center"/>
    </xf>
    <xf numFmtId="0" fontId="2" fillId="3" borderId="13" xfId="0" applyFont="1" applyFill="1" applyBorder="1" applyAlignment="1">
      <alignment horizontal="centerContinuous" vertical="center" wrapText="1"/>
    </xf>
    <xf numFmtId="0" fontId="3" fillId="3" borderId="7" xfId="0" applyFont="1" applyFill="1" applyBorder="1" applyAlignment="1">
      <alignment horizontal="centerContinuous" vertical="center" wrapText="1"/>
    </xf>
    <xf numFmtId="0" fontId="2" fillId="3" borderId="7" xfId="0" applyFont="1" applyFill="1" applyBorder="1" applyAlignment="1">
      <alignment horizontal="centerContinuous" vertical="center" wrapText="1"/>
    </xf>
    <xf numFmtId="0" fontId="3" fillId="3" borderId="15" xfId="0" applyFont="1" applyFill="1" applyBorder="1" applyAlignment="1">
      <alignment horizontal="centerContinuous" vertical="center" wrapText="1"/>
    </xf>
    <xf numFmtId="0" fontId="13" fillId="0" borderId="0" xfId="0" applyFont="1">
      <alignment vertical="center"/>
    </xf>
    <xf numFmtId="0" fontId="2" fillId="0" borderId="36" xfId="0" applyFont="1" applyBorder="1" applyAlignment="1">
      <alignment horizontal="centerContinuous" vertical="center"/>
    </xf>
    <xf numFmtId="0" fontId="14" fillId="0" borderId="0" xfId="0" applyFont="1" applyBorder="1">
      <alignment vertical="center"/>
    </xf>
    <xf numFmtId="0" fontId="2" fillId="0" borderId="14" xfId="0" applyFont="1" applyBorder="1" applyAlignment="1">
      <alignment horizontal="left" vertical="center"/>
    </xf>
    <xf numFmtId="0" fontId="2" fillId="0" borderId="7" xfId="0" applyFont="1" applyBorder="1" applyAlignment="1">
      <alignment horizontal="left" vertical="center"/>
    </xf>
    <xf numFmtId="0" fontId="2" fillId="0" borderId="15" xfId="0" applyFont="1" applyBorder="1" applyAlignment="1">
      <alignment horizontal="left" vertical="center"/>
    </xf>
    <xf numFmtId="0" fontId="3" fillId="3" borderId="72" xfId="0" applyFont="1" applyFill="1" applyBorder="1" applyAlignment="1">
      <alignment horizontal="centerContinuous" vertical="center"/>
    </xf>
    <xf numFmtId="0" fontId="3" fillId="3" borderId="68" xfId="0" applyFont="1" applyFill="1" applyBorder="1" applyAlignment="1">
      <alignment horizontal="centerContinuous" vertical="center" wrapText="1"/>
    </xf>
    <xf numFmtId="0" fontId="2" fillId="3" borderId="68" xfId="0" applyFont="1" applyFill="1" applyBorder="1" applyAlignment="1">
      <alignment horizontal="centerContinuous" vertical="center" wrapText="1"/>
    </xf>
    <xf numFmtId="0" fontId="3" fillId="3" borderId="73" xfId="0" applyFont="1" applyFill="1" applyBorder="1" applyAlignment="1">
      <alignment horizontal="centerContinuous" vertical="center" wrapText="1"/>
    </xf>
    <xf numFmtId="0" fontId="2" fillId="3" borderId="73" xfId="0" applyFont="1" applyFill="1" applyBorder="1" applyAlignment="1">
      <alignment horizontal="centerContinuous" vertical="center"/>
    </xf>
    <xf numFmtId="0" fontId="3" fillId="3" borderId="8" xfId="0" applyFont="1" applyFill="1" applyBorder="1" applyAlignment="1">
      <alignment horizontal="centerContinuous" vertical="center" wrapText="1"/>
    </xf>
    <xf numFmtId="0" fontId="3" fillId="3" borderId="14" xfId="0" applyFont="1" applyFill="1" applyBorder="1" applyAlignment="1">
      <alignment horizontal="centerContinuous" vertical="center" wrapText="1"/>
    </xf>
    <xf numFmtId="0" fontId="3" fillId="3" borderId="10" xfId="0" applyFont="1" applyFill="1" applyBorder="1" applyAlignment="1">
      <alignment horizontal="center" vertical="center"/>
    </xf>
    <xf numFmtId="0" fontId="3" fillId="3" borderId="9" xfId="0" applyFont="1" applyFill="1" applyBorder="1" applyAlignment="1">
      <alignment horizontal="centerContinuous" vertical="center" wrapText="1"/>
    </xf>
    <xf numFmtId="0" fontId="3" fillId="3" borderId="9" xfId="0" applyFont="1" applyFill="1" applyBorder="1" applyAlignment="1">
      <alignment horizontal="center" vertical="center"/>
    </xf>
    <xf numFmtId="0" fontId="3" fillId="3" borderId="4" xfId="0" applyFont="1" applyFill="1" applyBorder="1" applyAlignment="1">
      <alignment horizontal="centerContinuous" vertical="center" wrapText="1"/>
    </xf>
    <xf numFmtId="0" fontId="3" fillId="3" borderId="5" xfId="0" applyFont="1" applyFill="1" applyBorder="1" applyAlignment="1">
      <alignment horizontal="centerContinuous" vertical="center" wrapText="1"/>
    </xf>
    <xf numFmtId="0" fontId="3" fillId="3" borderId="6" xfId="0" applyFont="1" applyFill="1" applyBorder="1" applyAlignment="1">
      <alignment horizontal="centerContinuous" vertical="center" wrapText="1"/>
    </xf>
    <xf numFmtId="0" fontId="2" fillId="3" borderId="19" xfId="0" applyFont="1" applyFill="1" applyBorder="1" applyAlignment="1">
      <alignment horizontal="centerContinuous" vertical="center"/>
    </xf>
    <xf numFmtId="0" fontId="2" fillId="3" borderId="20" xfId="0" applyFont="1" applyFill="1" applyBorder="1" applyAlignment="1">
      <alignment horizontal="centerContinuous" vertical="center"/>
    </xf>
    <xf numFmtId="0" fontId="2" fillId="3" borderId="21" xfId="0" applyFont="1" applyFill="1" applyBorder="1" applyAlignment="1">
      <alignment horizontal="centerContinuous" vertical="center"/>
    </xf>
    <xf numFmtId="0" fontId="2" fillId="3" borderId="22" xfId="0" applyFont="1" applyFill="1" applyBorder="1" applyAlignment="1">
      <alignment horizontal="centerContinuous" vertical="center"/>
    </xf>
    <xf numFmtId="0" fontId="2" fillId="3" borderId="23" xfId="0" applyFont="1" applyFill="1" applyBorder="1" applyAlignment="1">
      <alignment horizontal="centerContinuous" vertical="center"/>
    </xf>
    <xf numFmtId="0" fontId="2" fillId="3" borderId="24" xfId="0" applyFont="1" applyFill="1" applyBorder="1" applyAlignment="1">
      <alignment horizontal="centerContinuous" vertical="center"/>
    </xf>
    <xf numFmtId="0" fontId="2" fillId="3" borderId="31" xfId="0" applyFont="1" applyFill="1" applyBorder="1" applyAlignment="1">
      <alignment horizontal="centerContinuous" vertical="center"/>
    </xf>
    <xf numFmtId="0" fontId="2" fillId="3" borderId="33" xfId="0" applyFont="1" applyFill="1" applyBorder="1" applyAlignment="1">
      <alignment horizontal="centerContinuous" vertical="center"/>
    </xf>
    <xf numFmtId="0" fontId="2" fillId="3" borderId="32" xfId="0" applyFont="1" applyFill="1" applyBorder="1" applyAlignment="1">
      <alignment horizontal="centerContinuous" vertical="center"/>
    </xf>
    <xf numFmtId="58" fontId="2" fillId="0" borderId="0" xfId="0" applyNumberFormat="1" applyFont="1" applyAlignment="1">
      <alignment horizontal="right" vertical="center"/>
    </xf>
    <xf numFmtId="0" fontId="2" fillId="3" borderId="37" xfId="0" applyFont="1" applyFill="1" applyBorder="1" applyAlignment="1">
      <alignment horizontal="centerContinuous" vertical="center"/>
    </xf>
    <xf numFmtId="0" fontId="2" fillId="3" borderId="67" xfId="0" applyFont="1" applyFill="1" applyBorder="1" applyAlignment="1">
      <alignment horizontal="centerContinuous" vertical="center"/>
    </xf>
    <xf numFmtId="0" fontId="2" fillId="3" borderId="69" xfId="0" applyFont="1" applyFill="1" applyBorder="1" applyAlignment="1">
      <alignment horizontal="centerContinuous" vertical="center"/>
    </xf>
    <xf numFmtId="0" fontId="2" fillId="3" borderId="75" xfId="0" applyFont="1" applyFill="1" applyBorder="1" applyAlignment="1">
      <alignment horizontal="centerContinuous" vertical="center"/>
    </xf>
    <xf numFmtId="0" fontId="2" fillId="3" borderId="74" xfId="0" applyFont="1" applyFill="1" applyBorder="1" applyAlignment="1">
      <alignment horizontal="centerContinuous" vertical="center"/>
    </xf>
    <xf numFmtId="0" fontId="2" fillId="3" borderId="35" xfId="0" applyFont="1" applyFill="1" applyBorder="1" applyAlignment="1">
      <alignment horizontal="centerContinuous" vertical="center"/>
    </xf>
    <xf numFmtId="0" fontId="2" fillId="3" borderId="34" xfId="0" applyFont="1" applyFill="1" applyBorder="1" applyAlignment="1">
      <alignment horizontal="centerContinuous" vertical="center"/>
    </xf>
    <xf numFmtId="0" fontId="2" fillId="3" borderId="38" xfId="0" applyFont="1" applyFill="1" applyBorder="1" applyAlignment="1">
      <alignment horizontal="centerContinuous" vertical="center"/>
    </xf>
    <xf numFmtId="0" fontId="2" fillId="3" borderId="68" xfId="0" applyFont="1" applyFill="1" applyBorder="1" applyAlignment="1">
      <alignment horizontal="centerContinuous" vertical="center"/>
    </xf>
    <xf numFmtId="0" fontId="2" fillId="3" borderId="52" xfId="0" applyFont="1" applyFill="1" applyBorder="1" applyAlignment="1">
      <alignment horizontal="centerContinuous" vertical="center"/>
    </xf>
    <xf numFmtId="0" fontId="2" fillId="3" borderId="72" xfId="0" applyFont="1" applyFill="1" applyBorder="1" applyAlignment="1">
      <alignment horizontal="centerContinuous" vertical="center"/>
    </xf>
    <xf numFmtId="0" fontId="13" fillId="3" borderId="74" xfId="0" applyFont="1" applyFill="1" applyBorder="1" applyAlignment="1">
      <alignment horizontal="centerContinuous" vertical="center"/>
    </xf>
    <xf numFmtId="0" fontId="13" fillId="3" borderId="67" xfId="0" applyFont="1" applyFill="1" applyBorder="1" applyAlignment="1">
      <alignment horizontal="centerContinuous" vertical="center"/>
    </xf>
    <xf numFmtId="0" fontId="13" fillId="3" borderId="35" xfId="0" applyFont="1" applyFill="1" applyBorder="1" applyAlignment="1">
      <alignment horizontal="centerContinuous" vertical="center"/>
    </xf>
    <xf numFmtId="0" fontId="2" fillId="3" borderId="1" xfId="0" applyFont="1" applyFill="1" applyBorder="1" applyAlignment="1">
      <alignment horizontal="center" vertical="center" shrinkToFit="1"/>
    </xf>
    <xf numFmtId="176" fontId="2" fillId="3" borderId="1" xfId="0" applyNumberFormat="1" applyFont="1" applyFill="1" applyBorder="1" applyAlignment="1">
      <alignment horizontal="center" vertical="center" shrinkToFit="1"/>
    </xf>
    <xf numFmtId="0" fontId="13" fillId="0" borderId="1" xfId="0" applyFont="1" applyFill="1" applyBorder="1">
      <alignment vertical="center"/>
    </xf>
    <xf numFmtId="0" fontId="2" fillId="0" borderId="1" xfId="0" applyFont="1" applyFill="1" applyBorder="1" applyAlignment="1">
      <alignment vertical="center" shrinkToFit="1"/>
    </xf>
    <xf numFmtId="176" fontId="2" fillId="0" borderId="1" xfId="0" applyNumberFormat="1" applyFont="1" applyFill="1" applyBorder="1" applyAlignment="1">
      <alignment vertical="center" shrinkToFit="1"/>
    </xf>
    <xf numFmtId="0" fontId="16" fillId="0" borderId="0" xfId="0" applyFont="1">
      <alignment vertical="center"/>
    </xf>
    <xf numFmtId="0" fontId="2" fillId="0" borderId="0" xfId="0" applyFont="1" applyAlignment="1">
      <alignment horizontal="right" vertical="center"/>
    </xf>
    <xf numFmtId="0" fontId="17" fillId="0" borderId="0" xfId="0" applyFont="1" applyAlignment="1">
      <alignment horizontal="centerContinuous" vertical="center"/>
    </xf>
    <xf numFmtId="0" fontId="18" fillId="0" borderId="0" xfId="0" applyFont="1" applyAlignment="1">
      <alignment horizontal="centerContinuous" vertical="center"/>
    </xf>
    <xf numFmtId="0" fontId="13" fillId="0" borderId="0" xfId="0" applyFont="1" applyAlignment="1">
      <alignment horizontal="centerContinuous" vertical="center"/>
    </xf>
    <xf numFmtId="0" fontId="13" fillId="3" borderId="37" xfId="0" applyFont="1" applyFill="1" applyBorder="1" applyAlignment="1">
      <alignment horizontal="centerContinuous" vertical="center"/>
    </xf>
    <xf numFmtId="0" fontId="13" fillId="3" borderId="69" xfId="0" applyFont="1" applyFill="1" applyBorder="1" applyAlignment="1">
      <alignment horizontal="centerContinuous" vertical="center"/>
    </xf>
    <xf numFmtId="0" fontId="13" fillId="3" borderId="75" xfId="0" applyFont="1" applyFill="1" applyBorder="1" applyAlignment="1">
      <alignment horizontal="centerContinuous" vertical="center"/>
    </xf>
    <xf numFmtId="0" fontId="13" fillId="3" borderId="34" xfId="0" applyFont="1" applyFill="1" applyBorder="1" applyAlignment="1">
      <alignment horizontal="centerContinuous" vertical="center"/>
    </xf>
    <xf numFmtId="0" fontId="13" fillId="3" borderId="12" xfId="0" applyFont="1" applyFill="1" applyBorder="1" applyAlignment="1">
      <alignment horizontal="centerContinuous" vertical="center"/>
    </xf>
    <xf numFmtId="0" fontId="13" fillId="3" borderId="13" xfId="0" applyFont="1" applyFill="1" applyBorder="1" applyAlignment="1">
      <alignment horizontal="centerContinuous" vertical="center"/>
    </xf>
    <xf numFmtId="0" fontId="13" fillId="3" borderId="1" xfId="0" applyFont="1" applyFill="1" applyBorder="1" applyAlignment="1">
      <alignment horizontal="centerContinuous" vertical="center"/>
    </xf>
    <xf numFmtId="0" fontId="13" fillId="3" borderId="38" xfId="0" applyFont="1" applyFill="1" applyBorder="1" applyAlignment="1">
      <alignment horizontal="centerContinuous" vertical="center"/>
    </xf>
    <xf numFmtId="0" fontId="13" fillId="3" borderId="68" xfId="0" applyFont="1" applyFill="1" applyBorder="1" applyAlignment="1">
      <alignment horizontal="centerContinuous" vertical="center"/>
    </xf>
    <xf numFmtId="0" fontId="13" fillId="3" borderId="73" xfId="0" applyFont="1" applyFill="1" applyBorder="1" applyAlignment="1">
      <alignment horizontal="centerContinuous" vertical="center"/>
    </xf>
    <xf numFmtId="0" fontId="13" fillId="3" borderId="52" xfId="0" applyFont="1" applyFill="1" applyBorder="1" applyAlignment="1">
      <alignment horizontal="centerContinuous" vertical="center"/>
    </xf>
    <xf numFmtId="0" fontId="13" fillId="3" borderId="72" xfId="0" applyFont="1" applyFill="1" applyBorder="1" applyAlignment="1">
      <alignment horizontal="centerContinuous" vertical="center"/>
    </xf>
    <xf numFmtId="0" fontId="13" fillId="3" borderId="11" xfId="0" applyFont="1" applyFill="1" applyBorder="1" applyAlignment="1">
      <alignment horizontal="centerContinuous" vertical="center"/>
    </xf>
    <xf numFmtId="0" fontId="13" fillId="3" borderId="7" xfId="0" applyFont="1" applyFill="1" applyBorder="1" applyAlignment="1">
      <alignment horizontal="centerContinuous" vertical="center"/>
    </xf>
    <xf numFmtId="0" fontId="13" fillId="3" borderId="7" xfId="0" applyFont="1" applyFill="1" applyBorder="1" applyAlignment="1">
      <alignment horizontal="centerContinuous" vertical="center" wrapText="1"/>
    </xf>
    <xf numFmtId="0" fontId="13" fillId="3" borderId="14" xfId="0" applyFont="1" applyFill="1" applyBorder="1" applyAlignment="1">
      <alignment horizontal="centerContinuous" vertical="center"/>
    </xf>
    <xf numFmtId="0" fontId="13" fillId="3" borderId="15" xfId="0" applyFont="1" applyFill="1" applyBorder="1" applyAlignment="1">
      <alignment horizontal="centerContinuous" vertical="center"/>
    </xf>
    <xf numFmtId="0" fontId="13" fillId="0" borderId="0" xfId="0" applyFont="1" applyBorder="1">
      <alignment vertical="center"/>
    </xf>
    <xf numFmtId="0" fontId="19" fillId="0" borderId="0" xfId="0" applyFont="1">
      <alignment vertical="center"/>
    </xf>
    <xf numFmtId="0" fontId="13" fillId="3" borderId="8" xfId="0" applyFont="1" applyFill="1" applyBorder="1" applyAlignment="1">
      <alignment horizontal="centerContinuous" vertical="center" wrapText="1"/>
    </xf>
    <xf numFmtId="0" fontId="13" fillId="3" borderId="14" xfId="0" applyFont="1" applyFill="1" applyBorder="1" applyAlignment="1">
      <alignment horizontal="centerContinuous" vertical="center" wrapText="1"/>
    </xf>
    <xf numFmtId="0" fontId="13" fillId="3" borderId="15" xfId="0" applyFont="1" applyFill="1" applyBorder="1" applyAlignment="1">
      <alignment horizontal="centerContinuous" vertical="center" wrapText="1"/>
    </xf>
    <xf numFmtId="0" fontId="13" fillId="3" borderId="10" xfId="0" applyFont="1" applyFill="1" applyBorder="1" applyAlignment="1">
      <alignment horizontal="center" vertical="center"/>
    </xf>
    <xf numFmtId="0" fontId="13" fillId="3" borderId="9" xfId="0" applyFont="1" applyFill="1" applyBorder="1" applyAlignment="1">
      <alignment horizontal="centerContinuous" vertical="center" wrapText="1"/>
    </xf>
    <xf numFmtId="0" fontId="13" fillId="3" borderId="0" xfId="0" applyFont="1" applyFill="1" applyAlignment="1">
      <alignment horizontal="centerContinuous" vertical="center"/>
    </xf>
    <xf numFmtId="0" fontId="13" fillId="3" borderId="9" xfId="0" applyFont="1" applyFill="1" applyBorder="1" applyAlignment="1">
      <alignment horizontal="center" vertical="center"/>
    </xf>
    <xf numFmtId="0" fontId="13" fillId="3" borderId="4" xfId="0" applyFont="1" applyFill="1" applyBorder="1" applyAlignment="1">
      <alignment horizontal="centerContinuous" vertical="center" wrapText="1"/>
    </xf>
    <xf numFmtId="0" fontId="13" fillId="3" borderId="5" xfId="0" applyFont="1" applyFill="1" applyBorder="1" applyAlignment="1">
      <alignment horizontal="centerContinuous" vertical="center" wrapText="1"/>
    </xf>
    <xf numFmtId="0" fontId="13" fillId="3" borderId="6" xfId="0" applyFont="1" applyFill="1" applyBorder="1" applyAlignment="1">
      <alignment horizontal="centerContinuous" vertical="center" wrapText="1"/>
    </xf>
    <xf numFmtId="0" fontId="13" fillId="0" borderId="11" xfId="0" applyFont="1" applyBorder="1" applyAlignment="1">
      <alignment horizontal="centerContinuous" vertical="center" wrapText="1"/>
    </xf>
    <xf numFmtId="0" fontId="13" fillId="0" borderId="12" xfId="0" applyFont="1" applyBorder="1" applyAlignment="1">
      <alignment horizontal="centerContinuous" vertical="center" wrapText="1"/>
    </xf>
    <xf numFmtId="0" fontId="13" fillId="0" borderId="36" xfId="0" applyFont="1" applyBorder="1" applyAlignment="1">
      <alignment horizontal="centerContinuous" vertical="center"/>
    </xf>
    <xf numFmtId="0" fontId="13" fillId="0" borderId="34" xfId="0" applyFont="1" applyBorder="1">
      <alignment vertical="center"/>
    </xf>
    <xf numFmtId="0" fontId="13" fillId="0" borderId="12" xfId="0" applyFont="1" applyBorder="1" applyAlignment="1">
      <alignment vertical="center" wrapText="1"/>
    </xf>
    <xf numFmtId="0" fontId="13" fillId="0" borderId="12" xfId="0" applyFont="1" applyBorder="1" applyAlignment="1">
      <alignment horizontal="right" vertical="center" wrapText="1"/>
    </xf>
    <xf numFmtId="0" fontId="13" fillId="0" borderId="0" xfId="0" applyFont="1" applyBorder="1" applyAlignment="1">
      <alignment horizontal="centerContinuous" vertical="center" wrapText="1"/>
    </xf>
    <xf numFmtId="0" fontId="13" fillId="0" borderId="0" xfId="0" applyFont="1" applyBorder="1" applyAlignment="1">
      <alignment horizontal="right" vertical="center" wrapText="1"/>
    </xf>
    <xf numFmtId="0" fontId="13" fillId="3" borderId="12" xfId="0" applyFont="1" applyFill="1" applyBorder="1" applyAlignment="1">
      <alignment horizontal="centerContinuous" vertical="center" wrapText="1"/>
    </xf>
    <xf numFmtId="0" fontId="13" fillId="3" borderId="68" xfId="0" applyFont="1" applyFill="1" applyBorder="1" applyAlignment="1">
      <alignment horizontal="centerContinuous" vertical="center" wrapText="1"/>
    </xf>
    <xf numFmtId="0" fontId="13" fillId="3" borderId="73" xfId="0" applyFont="1" applyFill="1" applyBorder="1" applyAlignment="1">
      <alignment horizontal="centerContinuous" vertical="center" wrapText="1"/>
    </xf>
    <xf numFmtId="0" fontId="13" fillId="3" borderId="13" xfId="0" applyFont="1" applyFill="1" applyBorder="1" applyAlignment="1">
      <alignment horizontal="centerContinuous" vertical="center" wrapText="1"/>
    </xf>
    <xf numFmtId="0" fontId="13" fillId="0" borderId="13" xfId="0" applyFont="1" applyFill="1" applyBorder="1" applyAlignment="1">
      <alignment vertical="center"/>
    </xf>
    <xf numFmtId="0" fontId="13" fillId="0" borderId="0" xfId="0" applyFont="1" applyAlignment="1">
      <alignment vertical="center"/>
    </xf>
    <xf numFmtId="0" fontId="13" fillId="0" borderId="0" xfId="0" applyFont="1" applyAlignment="1">
      <alignment horizontal="center" vertical="center"/>
    </xf>
    <xf numFmtId="0" fontId="13" fillId="0" borderId="4" xfId="0" applyFont="1" applyBorder="1">
      <alignment vertical="center"/>
    </xf>
    <xf numFmtId="0" fontId="13" fillId="0" borderId="5" xfId="0" applyFont="1" applyBorder="1">
      <alignment vertical="center"/>
    </xf>
    <xf numFmtId="0" fontId="13" fillId="0" borderId="5" xfId="0" applyFont="1" applyBorder="1" applyAlignment="1">
      <alignment vertical="center"/>
    </xf>
    <xf numFmtId="0" fontId="13" fillId="0" borderId="6" xfId="0" applyFont="1" applyBorder="1">
      <alignment vertical="center"/>
    </xf>
    <xf numFmtId="0" fontId="13" fillId="0" borderId="11" xfId="0" applyFont="1" applyBorder="1">
      <alignment vertical="center"/>
    </xf>
    <xf numFmtId="0" fontId="13" fillId="0" borderId="12" xfId="0" applyFont="1" applyBorder="1">
      <alignment vertical="center"/>
    </xf>
    <xf numFmtId="0" fontId="13" fillId="0" borderId="13" xfId="0" applyFont="1" applyBorder="1">
      <alignment vertical="center"/>
    </xf>
    <xf numFmtId="0" fontId="19" fillId="0" borderId="0" xfId="0" applyFont="1" applyBorder="1">
      <alignment vertical="center"/>
    </xf>
    <xf numFmtId="0" fontId="13" fillId="0" borderId="0" xfId="0" applyFont="1" applyBorder="1" applyAlignment="1">
      <alignment vertical="center"/>
    </xf>
    <xf numFmtId="0" fontId="13" fillId="3" borderId="8" xfId="0" applyFont="1" applyFill="1" applyBorder="1" applyAlignment="1">
      <alignment horizontal="center" vertical="center"/>
    </xf>
    <xf numFmtId="0" fontId="13" fillId="3" borderId="52" xfId="0" applyFont="1" applyFill="1" applyBorder="1" applyAlignment="1">
      <alignment horizontal="center" vertical="center"/>
    </xf>
    <xf numFmtId="0" fontId="13" fillId="0" borderId="7" xfId="0" applyFont="1" applyBorder="1">
      <alignment vertical="center"/>
    </xf>
    <xf numFmtId="0" fontId="13" fillId="0" borderId="3" xfId="0" applyFont="1" applyBorder="1">
      <alignment vertical="center"/>
    </xf>
    <xf numFmtId="0" fontId="20" fillId="0" borderId="2" xfId="0" applyFont="1" applyBorder="1">
      <alignment vertical="center"/>
    </xf>
    <xf numFmtId="0" fontId="13" fillId="0" borderId="26" xfId="0" applyFont="1" applyBorder="1">
      <alignment vertical="center"/>
    </xf>
    <xf numFmtId="0" fontId="13" fillId="0" borderId="30" xfId="0" applyFont="1" applyBorder="1">
      <alignment vertical="center"/>
    </xf>
    <xf numFmtId="0" fontId="13" fillId="0" borderId="27" xfId="0" applyFont="1" applyBorder="1">
      <alignment vertical="center"/>
    </xf>
    <xf numFmtId="0" fontId="13" fillId="0" borderId="14" xfId="0" applyFont="1" applyBorder="1" applyAlignment="1">
      <alignment horizontal="left" vertical="center"/>
    </xf>
    <xf numFmtId="0" fontId="13" fillId="0" borderId="7" xfId="0" applyFont="1" applyBorder="1" applyAlignment="1">
      <alignment horizontal="left" vertical="center"/>
    </xf>
    <xf numFmtId="0" fontId="13" fillId="0" borderId="15" xfId="0" applyFont="1" applyBorder="1" applyAlignment="1">
      <alignment horizontal="left" vertical="center"/>
    </xf>
    <xf numFmtId="0" fontId="13" fillId="0" borderId="9" xfId="0" applyFont="1" applyBorder="1">
      <alignment vertical="center"/>
    </xf>
    <xf numFmtId="0" fontId="13" fillId="3" borderId="19" xfId="0" applyFont="1" applyFill="1" applyBorder="1" applyAlignment="1">
      <alignment horizontal="centerContinuous" vertical="center"/>
    </xf>
    <xf numFmtId="0" fontId="13" fillId="3" borderId="31" xfId="0" applyFont="1" applyFill="1" applyBorder="1" applyAlignment="1">
      <alignment horizontal="centerContinuous" vertical="center"/>
    </xf>
    <xf numFmtId="0" fontId="13" fillId="3" borderId="20" xfId="0" applyFont="1" applyFill="1" applyBorder="1" applyAlignment="1">
      <alignment horizontal="centerContinuous" vertical="center"/>
    </xf>
    <xf numFmtId="0" fontId="13" fillId="3" borderId="23" xfId="0" applyFont="1" applyFill="1" applyBorder="1" applyAlignment="1">
      <alignment horizontal="centerContinuous" vertical="center"/>
    </xf>
    <xf numFmtId="0" fontId="13" fillId="3" borderId="33" xfId="0" applyFont="1" applyFill="1" applyBorder="1" applyAlignment="1">
      <alignment horizontal="centerContinuous" vertical="center"/>
    </xf>
    <xf numFmtId="0" fontId="13" fillId="3" borderId="24" xfId="0" applyFont="1" applyFill="1" applyBorder="1" applyAlignment="1">
      <alignment horizontal="centerContinuous" vertical="center"/>
    </xf>
    <xf numFmtId="0" fontId="13" fillId="3" borderId="21" xfId="0" applyFont="1" applyFill="1" applyBorder="1" applyAlignment="1">
      <alignment horizontal="centerContinuous" vertical="center"/>
    </xf>
    <xf numFmtId="0" fontId="13" fillId="3" borderId="32" xfId="0" applyFont="1" applyFill="1" applyBorder="1" applyAlignment="1">
      <alignment horizontal="centerContinuous" vertical="center"/>
    </xf>
    <xf numFmtId="0" fontId="13" fillId="3" borderId="22" xfId="0" applyFont="1" applyFill="1" applyBorder="1" applyAlignment="1">
      <alignment horizontal="centerContinuous" vertical="center"/>
    </xf>
    <xf numFmtId="0" fontId="23" fillId="0" borderId="0" xfId="0" applyFont="1">
      <alignment vertical="center"/>
    </xf>
    <xf numFmtId="0" fontId="13" fillId="0" borderId="0" xfId="0" applyFont="1" applyProtection="1">
      <alignment vertical="center"/>
      <protection locked="0"/>
    </xf>
    <xf numFmtId="0" fontId="13" fillId="0" borderId="16" xfId="0" applyFont="1" applyBorder="1" applyAlignment="1" applyProtection="1">
      <alignment horizontal="center" vertical="center" wrapText="1"/>
      <protection locked="0"/>
    </xf>
    <xf numFmtId="0" fontId="2" fillId="0" borderId="4" xfId="0" applyFont="1" applyBorder="1" applyProtection="1">
      <alignment vertical="center"/>
      <protection hidden="1"/>
    </xf>
    <xf numFmtId="0" fontId="2" fillId="0" borderId="5" xfId="0" applyFont="1" applyBorder="1" applyAlignment="1" applyProtection="1">
      <alignment vertical="center"/>
      <protection hidden="1"/>
    </xf>
    <xf numFmtId="0" fontId="2" fillId="0" borderId="11" xfId="0" applyFont="1" applyBorder="1" applyProtection="1">
      <alignment vertical="center"/>
      <protection hidden="1"/>
    </xf>
    <xf numFmtId="0" fontId="2" fillId="0" borderId="12" xfId="0" applyFont="1" applyBorder="1" applyAlignment="1" applyProtection="1">
      <alignment vertical="center"/>
      <protection hidden="1"/>
    </xf>
    <xf numFmtId="0" fontId="2" fillId="0" borderId="0" xfId="0" applyFont="1" applyProtection="1">
      <alignment vertical="center"/>
      <protection hidden="1"/>
    </xf>
    <xf numFmtId="0" fontId="13" fillId="0" borderId="5" xfId="0" applyFont="1" applyBorder="1" applyAlignment="1" applyProtection="1">
      <alignment vertical="center"/>
      <protection hidden="1"/>
    </xf>
    <xf numFmtId="0" fontId="13" fillId="0" borderId="12" xfId="0" applyFont="1" applyBorder="1" applyAlignment="1" applyProtection="1">
      <alignment vertical="center"/>
      <protection hidden="1"/>
    </xf>
    <xf numFmtId="0" fontId="13" fillId="0" borderId="11" xfId="0" applyFont="1" applyBorder="1" applyProtection="1">
      <alignment vertical="center"/>
      <protection hidden="1"/>
    </xf>
    <xf numFmtId="0" fontId="13" fillId="0" borderId="0" xfId="0" applyFont="1" applyProtection="1">
      <alignment vertical="center"/>
      <protection hidden="1"/>
    </xf>
    <xf numFmtId="0" fontId="13" fillId="0" borderId="11" xfId="0" applyFont="1" applyBorder="1" applyAlignment="1">
      <alignment horizontal="center" vertical="center"/>
    </xf>
    <xf numFmtId="0" fontId="13" fillId="0" borderId="4"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vertical="center"/>
    </xf>
    <xf numFmtId="0" fontId="13" fillId="0" borderId="13" xfId="0" applyFont="1" applyBorder="1" applyAlignment="1">
      <alignment vertical="center"/>
    </xf>
    <xf numFmtId="0" fontId="13" fillId="0" borderId="0" xfId="0" applyFont="1" applyBorder="1" applyAlignment="1">
      <alignment horizontal="center" vertical="center" wrapText="1"/>
    </xf>
    <xf numFmtId="0" fontId="13" fillId="0" borderId="17" xfId="0" applyFont="1" applyBorder="1" applyAlignment="1" applyProtection="1">
      <alignment horizontal="center" vertical="center" wrapText="1"/>
      <protection locked="0"/>
    </xf>
    <xf numFmtId="0" fontId="13" fillId="0" borderId="18" xfId="0" applyFont="1" applyBorder="1" applyAlignment="1" applyProtection="1">
      <alignment horizontal="center" vertical="center" wrapText="1"/>
      <protection locked="0"/>
    </xf>
    <xf numFmtId="0" fontId="2" fillId="0" borderId="20" xfId="0" applyFont="1" applyFill="1" applyBorder="1" applyProtection="1">
      <alignment vertical="center"/>
      <protection hidden="1"/>
    </xf>
    <xf numFmtId="0" fontId="2" fillId="0" borderId="24" xfId="0" applyFont="1" applyFill="1" applyBorder="1" applyProtection="1">
      <alignment vertical="center"/>
      <protection hidden="1"/>
    </xf>
    <xf numFmtId="0" fontId="2" fillId="0" borderId="13" xfId="0" applyFont="1" applyFill="1" applyBorder="1" applyProtection="1">
      <alignment vertical="center"/>
      <protection hidden="1"/>
    </xf>
    <xf numFmtId="0" fontId="2" fillId="0" borderId="22" xfId="0" applyFont="1" applyFill="1" applyBorder="1" applyProtection="1">
      <alignment vertical="center"/>
      <protection hidden="1"/>
    </xf>
    <xf numFmtId="0" fontId="13" fillId="0" borderId="4" xfId="0" applyFont="1" applyBorder="1" applyProtection="1">
      <alignment vertical="center"/>
      <protection hidden="1"/>
    </xf>
    <xf numFmtId="0" fontId="13" fillId="5" borderId="1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5" borderId="18" xfId="0" applyFont="1" applyFill="1" applyBorder="1" applyAlignment="1" applyProtection="1">
      <alignment horizontal="center" vertical="center" wrapText="1"/>
      <protection locked="0"/>
    </xf>
    <xf numFmtId="0" fontId="13" fillId="0" borderId="20" xfId="0" applyFont="1" applyFill="1" applyBorder="1" applyProtection="1">
      <alignment vertical="center"/>
      <protection hidden="1"/>
    </xf>
    <xf numFmtId="0" fontId="13" fillId="0" borderId="24" xfId="0" applyFont="1" applyFill="1" applyBorder="1" applyProtection="1">
      <alignment vertical="center"/>
      <protection hidden="1"/>
    </xf>
    <xf numFmtId="0" fontId="13" fillId="0" borderId="13" xfId="0" applyFont="1" applyFill="1" applyBorder="1" applyProtection="1">
      <alignment vertical="center"/>
      <protection hidden="1"/>
    </xf>
    <xf numFmtId="0" fontId="13" fillId="0" borderId="22" xfId="0" applyFont="1" applyFill="1" applyBorder="1" applyProtection="1">
      <alignment vertical="center"/>
      <protection hidden="1"/>
    </xf>
    <xf numFmtId="0" fontId="13" fillId="0" borderId="0" xfId="0" applyFont="1" applyAlignment="1" applyProtection="1">
      <alignment horizontal="right" vertical="center"/>
      <protection locked="0"/>
    </xf>
    <xf numFmtId="58" fontId="13" fillId="0" borderId="0" xfId="0" applyNumberFormat="1" applyFont="1" applyAlignment="1" applyProtection="1">
      <alignment horizontal="right" vertical="center"/>
      <protection locked="0"/>
    </xf>
    <xf numFmtId="0" fontId="2" fillId="0" borderId="11" xfId="0" applyFont="1" applyFill="1" applyBorder="1" applyAlignment="1">
      <alignment vertical="center" shrinkToFit="1"/>
    </xf>
    <xf numFmtId="0" fontId="2" fillId="0" borderId="11" xfId="0" applyFont="1" applyBorder="1" applyAlignment="1">
      <alignment vertical="center" shrinkToFit="1"/>
    </xf>
    <xf numFmtId="0" fontId="2" fillId="0" borderId="1" xfId="0" applyFont="1" applyBorder="1" applyAlignment="1">
      <alignment vertical="center" shrinkToFit="1"/>
    </xf>
    <xf numFmtId="0" fontId="2" fillId="0" borderId="7" xfId="0" applyFont="1" applyBorder="1" applyAlignment="1">
      <alignment vertical="center" shrinkToFit="1"/>
    </xf>
    <xf numFmtId="0" fontId="2" fillId="3" borderId="1" xfId="0" applyFont="1" applyFill="1" applyBorder="1" applyAlignment="1">
      <alignment horizontal="center" vertical="center"/>
    </xf>
    <xf numFmtId="0" fontId="2" fillId="3" borderId="11" xfId="0" applyFont="1" applyFill="1" applyBorder="1" applyAlignment="1">
      <alignment horizontal="center" vertical="center"/>
    </xf>
    <xf numFmtId="0" fontId="2" fillId="0" borderId="0" xfId="0" applyFont="1" applyBorder="1" applyProtection="1">
      <alignment vertical="center"/>
      <protection locked="0"/>
    </xf>
    <xf numFmtId="0" fontId="6" fillId="0" borderId="0" xfId="0" applyFont="1" applyProtection="1">
      <alignment vertical="center"/>
    </xf>
    <xf numFmtId="0" fontId="6" fillId="4" borderId="72" xfId="0" applyFont="1" applyFill="1" applyBorder="1" applyProtection="1">
      <alignment vertical="center"/>
    </xf>
    <xf numFmtId="0" fontId="2" fillId="4" borderId="68" xfId="0" applyFont="1" applyFill="1" applyBorder="1" applyProtection="1">
      <alignment vertical="center"/>
    </xf>
    <xf numFmtId="0" fontId="2" fillId="0" borderId="68" xfId="0" applyFont="1" applyBorder="1" applyProtection="1">
      <alignment vertical="center"/>
    </xf>
    <xf numFmtId="0" fontId="2" fillId="0" borderId="73" xfId="0" applyFont="1" applyFill="1" applyBorder="1" applyAlignment="1" applyProtection="1">
      <alignment horizontal="centerContinuous" vertical="center"/>
    </xf>
    <xf numFmtId="0" fontId="6" fillId="0" borderId="16" xfId="0" applyFont="1" applyBorder="1" applyAlignment="1" applyProtection="1">
      <alignment horizontal="center" vertical="center" wrapText="1"/>
    </xf>
    <xf numFmtId="0" fontId="6" fillId="0" borderId="17" xfId="0" applyFont="1" applyBorder="1" applyAlignment="1" applyProtection="1">
      <alignment horizontal="center" vertical="center" wrapText="1"/>
    </xf>
    <xf numFmtId="0" fontId="6" fillId="0" borderId="18" xfId="0" applyFont="1" applyBorder="1" applyAlignment="1" applyProtection="1">
      <alignment horizontal="center" vertical="center" wrapText="1"/>
    </xf>
    <xf numFmtId="0" fontId="6" fillId="5" borderId="16" xfId="0" applyFont="1" applyFill="1" applyBorder="1" applyAlignment="1" applyProtection="1">
      <alignment horizontal="center" vertical="center" wrapText="1"/>
    </xf>
    <xf numFmtId="0" fontId="6" fillId="5" borderId="17" xfId="0" applyFont="1" applyFill="1" applyBorder="1" applyAlignment="1" applyProtection="1">
      <alignment horizontal="center" vertical="center" wrapText="1"/>
    </xf>
    <xf numFmtId="0" fontId="6" fillId="5" borderId="18" xfId="0" applyFont="1" applyFill="1" applyBorder="1" applyAlignment="1" applyProtection="1">
      <alignment horizontal="center" vertical="center" wrapText="1"/>
    </xf>
    <xf numFmtId="0" fontId="2" fillId="3" borderId="1" xfId="0" applyFont="1" applyFill="1" applyBorder="1">
      <alignment vertical="center"/>
    </xf>
    <xf numFmtId="0" fontId="2" fillId="6" borderId="1" xfId="0" applyFont="1" applyFill="1" applyBorder="1" applyAlignment="1">
      <alignment horizontal="center" vertical="center"/>
    </xf>
    <xf numFmtId="0" fontId="2" fillId="7" borderId="1" xfId="0" applyFont="1" applyFill="1" applyBorder="1" applyAlignment="1">
      <alignment horizontal="center" vertical="center"/>
    </xf>
    <xf numFmtId="0" fontId="2" fillId="8" borderId="1" xfId="0" applyFont="1" applyFill="1" applyBorder="1" applyAlignment="1">
      <alignment horizontal="center" vertical="center"/>
    </xf>
    <xf numFmtId="0" fontId="2" fillId="9" borderId="1" xfId="0" applyFont="1" applyFill="1" applyBorder="1" applyAlignment="1">
      <alignment horizontal="center" vertical="center"/>
    </xf>
    <xf numFmtId="0" fontId="2" fillId="10" borderId="1" xfId="0" applyFont="1" applyFill="1" applyBorder="1" applyAlignment="1">
      <alignment horizontal="center" vertical="center"/>
    </xf>
    <xf numFmtId="0" fontId="2" fillId="6" borderId="1" xfId="0" applyFont="1" applyFill="1" applyBorder="1" applyAlignment="1">
      <alignment vertical="center" shrinkToFit="1"/>
    </xf>
    <xf numFmtId="0" fontId="2" fillId="7" borderId="1" xfId="0" applyFont="1" applyFill="1" applyBorder="1" applyAlignment="1">
      <alignment vertical="center" shrinkToFit="1"/>
    </xf>
    <xf numFmtId="0" fontId="2" fillId="8" borderId="1" xfId="0" applyFont="1" applyFill="1" applyBorder="1" applyAlignment="1">
      <alignment vertical="center" shrinkToFit="1"/>
    </xf>
    <xf numFmtId="0" fontId="2" fillId="9" borderId="1" xfId="0" applyFont="1" applyFill="1" applyBorder="1" applyAlignment="1">
      <alignment vertical="center" shrinkToFit="1"/>
    </xf>
    <xf numFmtId="0" fontId="2" fillId="11" borderId="1" xfId="0" applyFont="1" applyFill="1" applyBorder="1" applyAlignment="1">
      <alignment vertical="center" shrinkToFit="1"/>
    </xf>
    <xf numFmtId="0" fontId="2" fillId="0" borderId="11" xfId="0" applyFont="1" applyBorder="1" applyAlignment="1" applyProtection="1">
      <alignment horizontal="centerContinuous" vertical="center"/>
      <protection hidden="1"/>
    </xf>
    <xf numFmtId="0" fontId="2" fillId="0" borderId="12" xfId="0" applyFont="1" applyBorder="1" applyAlignment="1" applyProtection="1">
      <alignment horizontal="centerContinuous" vertical="center"/>
      <protection hidden="1"/>
    </xf>
    <xf numFmtId="0" fontId="2" fillId="0" borderId="13" xfId="0" applyFont="1" applyBorder="1" applyAlignment="1" applyProtection="1">
      <alignment horizontal="centerContinuous" vertical="center"/>
      <protection hidden="1"/>
    </xf>
    <xf numFmtId="0" fontId="13" fillId="4" borderId="74" xfId="0" applyFont="1" applyFill="1" applyBorder="1" applyAlignment="1" applyProtection="1">
      <alignment vertical="center" shrinkToFit="1"/>
      <protection locked="0"/>
    </xf>
    <xf numFmtId="0" fontId="13" fillId="4" borderId="67" xfId="0" applyFont="1" applyFill="1" applyBorder="1" applyAlignment="1" applyProtection="1">
      <alignment vertical="center" shrinkToFit="1"/>
      <protection locked="0"/>
    </xf>
    <xf numFmtId="0" fontId="13" fillId="4" borderId="69" xfId="0" applyFont="1" applyFill="1" applyBorder="1" applyAlignment="1" applyProtection="1">
      <alignment vertical="center" shrinkToFit="1"/>
      <protection locked="0"/>
    </xf>
    <xf numFmtId="0" fontId="13" fillId="4" borderId="11" xfId="0" applyFont="1" applyFill="1" applyBorder="1" applyAlignment="1" applyProtection="1">
      <alignment vertical="center" shrinkToFit="1"/>
      <protection locked="0"/>
    </xf>
    <xf numFmtId="0" fontId="13" fillId="4" borderId="12" xfId="0" applyFont="1" applyFill="1" applyBorder="1" applyAlignment="1" applyProtection="1">
      <alignment vertical="center" shrinkToFit="1"/>
      <protection locked="0"/>
    </xf>
    <xf numFmtId="0" fontId="13" fillId="4" borderId="13" xfId="0" applyFont="1" applyFill="1" applyBorder="1" applyAlignment="1" applyProtection="1">
      <alignment vertical="center" shrinkToFit="1"/>
      <protection locked="0"/>
    </xf>
    <xf numFmtId="0" fontId="13" fillId="4" borderId="11" xfId="0" applyFont="1" applyFill="1" applyBorder="1" applyAlignment="1" applyProtection="1">
      <alignment horizontal="center" vertical="center"/>
      <protection locked="0"/>
    </xf>
    <xf numFmtId="0" fontId="13" fillId="4" borderId="12" xfId="0" applyFont="1" applyFill="1" applyBorder="1" applyAlignment="1" applyProtection="1">
      <alignment horizontal="center" vertical="center"/>
      <protection locked="0"/>
    </xf>
    <xf numFmtId="0" fontId="13" fillId="4" borderId="36" xfId="0" applyFont="1" applyFill="1" applyBorder="1" applyAlignment="1" applyProtection="1">
      <alignment horizontal="center" vertical="center"/>
      <protection locked="0"/>
    </xf>
    <xf numFmtId="0" fontId="13" fillId="4" borderId="11" xfId="0" applyFont="1" applyFill="1" applyBorder="1" applyAlignment="1" applyProtection="1">
      <alignment vertical="center"/>
      <protection locked="0"/>
    </xf>
    <xf numFmtId="0" fontId="13" fillId="4" borderId="12" xfId="0" applyFont="1" applyFill="1" applyBorder="1" applyAlignment="1" applyProtection="1">
      <alignment vertical="center"/>
      <protection locked="0"/>
    </xf>
    <xf numFmtId="0" fontId="13" fillId="4" borderId="36" xfId="0" applyFont="1" applyFill="1" applyBorder="1" applyAlignment="1" applyProtection="1">
      <alignment vertical="center"/>
      <protection locked="0"/>
    </xf>
    <xf numFmtId="0" fontId="13" fillId="4" borderId="72" xfId="0" applyFont="1" applyFill="1" applyBorder="1" applyAlignment="1" applyProtection="1">
      <alignment vertical="center"/>
      <protection locked="0"/>
    </xf>
    <xf numFmtId="0" fontId="13" fillId="4" borderId="68" xfId="0" applyFont="1" applyFill="1" applyBorder="1" applyAlignment="1" applyProtection="1">
      <alignment vertical="center"/>
      <protection locked="0"/>
    </xf>
    <xf numFmtId="0" fontId="13" fillId="4" borderId="39" xfId="0" applyFont="1" applyFill="1" applyBorder="1" applyAlignment="1" applyProtection="1">
      <alignment vertical="center"/>
      <protection locked="0"/>
    </xf>
    <xf numFmtId="0" fontId="13" fillId="3" borderId="72" xfId="0" applyFont="1" applyFill="1" applyBorder="1" applyAlignment="1">
      <alignment horizontal="center" vertical="center"/>
    </xf>
    <xf numFmtId="0" fontId="13" fillId="3" borderId="68" xfId="0" applyFont="1" applyFill="1" applyBorder="1" applyAlignment="1">
      <alignment horizontal="center" vertical="center"/>
    </xf>
    <xf numFmtId="0" fontId="13" fillId="3" borderId="73" xfId="0" applyFont="1" applyFill="1" applyBorder="1" applyAlignment="1">
      <alignment horizontal="center" vertical="center"/>
    </xf>
    <xf numFmtId="0" fontId="13" fillId="4" borderId="73" xfId="0" applyFont="1" applyFill="1" applyBorder="1" applyAlignment="1" applyProtection="1">
      <alignment vertical="center"/>
      <protection locked="0"/>
    </xf>
    <xf numFmtId="0" fontId="13" fillId="2" borderId="14"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15"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0" borderId="14" xfId="0" applyFont="1" applyFill="1" applyBorder="1" applyAlignment="1" applyProtection="1">
      <alignment vertical="center" wrapText="1"/>
      <protection hidden="1"/>
    </xf>
    <xf numFmtId="0" fontId="13" fillId="0" borderId="7" xfId="0" applyFont="1" applyFill="1" applyBorder="1" applyAlignment="1" applyProtection="1">
      <alignment vertical="center" wrapText="1"/>
      <protection hidden="1"/>
    </xf>
    <xf numFmtId="0" fontId="13" fillId="0" borderId="15" xfId="0" applyFont="1" applyFill="1" applyBorder="1" applyAlignment="1" applyProtection="1">
      <alignment vertical="center" wrapText="1"/>
      <protection hidden="1"/>
    </xf>
    <xf numFmtId="0" fontId="13" fillId="0" borderId="4" xfId="0" applyFont="1" applyFill="1" applyBorder="1" applyAlignment="1" applyProtection="1">
      <alignment vertical="center" wrapText="1"/>
      <protection hidden="1"/>
    </xf>
    <xf numFmtId="0" fontId="13" fillId="0" borderId="5" xfId="0" applyFont="1" applyFill="1" applyBorder="1" applyAlignment="1" applyProtection="1">
      <alignment vertical="center" wrapText="1"/>
      <protection hidden="1"/>
    </xf>
    <xf numFmtId="0" fontId="13" fillId="0" borderId="6" xfId="0" applyFont="1" applyFill="1" applyBorder="1" applyAlignment="1" applyProtection="1">
      <alignment vertical="center" wrapText="1"/>
      <protection hidden="1"/>
    </xf>
    <xf numFmtId="0" fontId="15" fillId="0" borderId="12" xfId="0" applyFont="1" applyBorder="1" applyAlignment="1" applyProtection="1">
      <alignment vertical="center" shrinkToFit="1"/>
      <protection hidden="1"/>
    </xf>
    <xf numFmtId="0" fontId="21" fillId="0" borderId="12" xfId="0" applyFont="1" applyBorder="1" applyAlignment="1" applyProtection="1">
      <alignment vertical="center" shrinkToFit="1"/>
      <protection hidden="1"/>
    </xf>
    <xf numFmtId="177" fontId="13" fillId="5" borderId="62" xfId="0" applyNumberFormat="1" applyFont="1" applyFill="1" applyBorder="1" applyAlignment="1" applyProtection="1">
      <alignment horizontal="center" vertical="center" shrinkToFit="1"/>
      <protection locked="0"/>
    </xf>
    <xf numFmtId="177" fontId="13" fillId="5" borderId="5" xfId="0" applyNumberFormat="1" applyFont="1" applyFill="1" applyBorder="1" applyAlignment="1" applyProtection="1">
      <alignment horizontal="center" vertical="center" shrinkToFit="1"/>
      <protection locked="0"/>
    </xf>
    <xf numFmtId="177" fontId="13" fillId="5" borderId="63" xfId="0" applyNumberFormat="1" applyFont="1" applyFill="1" applyBorder="1" applyAlignment="1" applyProtection="1">
      <alignment horizontal="center" vertical="center" shrinkToFit="1"/>
      <protection locked="0"/>
    </xf>
    <xf numFmtId="0" fontId="13" fillId="0" borderId="34" xfId="0" applyFont="1" applyFill="1" applyBorder="1" applyAlignment="1" applyProtection="1">
      <alignment vertical="center"/>
      <protection hidden="1"/>
    </xf>
    <xf numFmtId="0" fontId="13" fillId="0" borderId="12" xfId="0" applyFont="1" applyFill="1" applyBorder="1" applyAlignment="1" applyProtection="1">
      <alignment vertical="center"/>
      <protection hidden="1"/>
    </xf>
    <xf numFmtId="0" fontId="15" fillId="0" borderId="37" xfId="0" applyFont="1" applyBorder="1" applyAlignment="1" applyProtection="1">
      <alignment vertical="center" shrinkToFit="1"/>
      <protection locked="0"/>
    </xf>
    <xf numFmtId="0" fontId="15" fillId="0" borderId="67" xfId="0" applyFont="1" applyBorder="1" applyAlignment="1" applyProtection="1">
      <alignment vertical="center" shrinkToFit="1"/>
      <protection locked="0"/>
    </xf>
    <xf numFmtId="0" fontId="15" fillId="0" borderId="69" xfId="0" applyFont="1" applyBorder="1" applyAlignment="1" applyProtection="1">
      <alignment vertical="center" shrinkToFit="1"/>
      <protection locked="0"/>
    </xf>
    <xf numFmtId="177" fontId="13" fillId="5" borderId="74" xfId="0" applyNumberFormat="1" applyFont="1" applyFill="1" applyBorder="1" applyAlignment="1" applyProtection="1">
      <alignment vertical="center"/>
      <protection locked="0"/>
    </xf>
    <xf numFmtId="177" fontId="13" fillId="5" borderId="67" xfId="0" applyNumberFormat="1" applyFont="1" applyFill="1" applyBorder="1" applyAlignment="1" applyProtection="1">
      <alignment vertical="center"/>
      <protection locked="0"/>
    </xf>
    <xf numFmtId="177" fontId="13" fillId="5" borderId="35" xfId="0" applyNumberFormat="1" applyFont="1" applyFill="1" applyBorder="1" applyAlignment="1" applyProtection="1">
      <alignment vertical="center"/>
      <protection locked="0"/>
    </xf>
    <xf numFmtId="0" fontId="15" fillId="0" borderId="34" xfId="0" applyFont="1" applyBorder="1" applyAlignment="1" applyProtection="1">
      <alignment vertical="center" shrinkToFit="1"/>
      <protection locked="0"/>
    </xf>
    <xf numFmtId="0" fontId="15" fillId="0" borderId="12" xfId="0" applyFont="1" applyBorder="1" applyAlignment="1" applyProtection="1">
      <alignment vertical="center" shrinkToFit="1"/>
      <protection locked="0"/>
    </xf>
    <xf numFmtId="0" fontId="15" fillId="0" borderId="13" xfId="0" applyFont="1" applyBorder="1" applyAlignment="1" applyProtection="1">
      <alignment vertical="center" shrinkToFit="1"/>
      <protection locked="0"/>
    </xf>
    <xf numFmtId="177" fontId="13" fillId="5" borderId="11" xfId="0" applyNumberFormat="1" applyFont="1" applyFill="1" applyBorder="1" applyAlignment="1" applyProtection="1">
      <alignment vertical="center"/>
      <protection locked="0"/>
    </xf>
    <xf numFmtId="177" fontId="13" fillId="5" borderId="12" xfId="0" applyNumberFormat="1" applyFont="1" applyFill="1" applyBorder="1" applyAlignment="1" applyProtection="1">
      <alignment vertical="center"/>
      <protection locked="0"/>
    </xf>
    <xf numFmtId="177" fontId="13" fillId="5" borderId="36" xfId="0" applyNumberFormat="1" applyFont="1" applyFill="1" applyBorder="1" applyAlignment="1" applyProtection="1">
      <alignment vertical="center"/>
      <protection locked="0"/>
    </xf>
    <xf numFmtId="0" fontId="15" fillId="0" borderId="38" xfId="0" applyFont="1" applyBorder="1" applyAlignment="1" applyProtection="1">
      <alignment vertical="center" shrinkToFit="1"/>
      <protection locked="0"/>
    </xf>
    <xf numFmtId="0" fontId="15" fillId="0" borderId="68" xfId="0" applyFont="1" applyBorder="1" applyAlignment="1" applyProtection="1">
      <alignment vertical="center" shrinkToFit="1"/>
      <protection locked="0"/>
    </xf>
    <xf numFmtId="0" fontId="15" fillId="0" borderId="73" xfId="0" applyFont="1" applyBorder="1" applyAlignment="1" applyProtection="1">
      <alignment vertical="center" shrinkToFit="1"/>
      <protection locked="0"/>
    </xf>
    <xf numFmtId="177" fontId="13" fillId="5" borderId="72" xfId="0" applyNumberFormat="1" applyFont="1" applyFill="1" applyBorder="1" applyAlignment="1" applyProtection="1">
      <alignment vertical="center"/>
      <protection locked="0"/>
    </xf>
    <xf numFmtId="177" fontId="13" fillId="5" borderId="68" xfId="0" applyNumberFormat="1" applyFont="1" applyFill="1" applyBorder="1" applyAlignment="1" applyProtection="1">
      <alignment vertical="center"/>
      <protection locked="0"/>
    </xf>
    <xf numFmtId="177" fontId="13" fillId="5" borderId="39" xfId="0" applyNumberFormat="1" applyFont="1" applyFill="1" applyBorder="1" applyAlignment="1" applyProtection="1">
      <alignment vertical="center"/>
      <protection locked="0"/>
    </xf>
    <xf numFmtId="0" fontId="13" fillId="5" borderId="37" xfId="0" applyFont="1" applyFill="1" applyBorder="1" applyAlignment="1" applyProtection="1">
      <alignment vertical="center"/>
      <protection locked="0"/>
    </xf>
    <xf numFmtId="0" fontId="13" fillId="5" borderId="35" xfId="0" applyFont="1" applyFill="1" applyBorder="1" applyAlignment="1" applyProtection="1">
      <alignment vertical="center"/>
      <protection locked="0"/>
    </xf>
    <xf numFmtId="0" fontId="13" fillId="5" borderId="38" xfId="0" applyFont="1" applyFill="1" applyBorder="1" applyAlignment="1" applyProtection="1">
      <alignment vertical="center"/>
      <protection locked="0"/>
    </xf>
    <xf numFmtId="0" fontId="13" fillId="5" borderId="39" xfId="0" applyFont="1" applyFill="1" applyBorder="1" applyAlignment="1" applyProtection="1">
      <alignment vertical="center"/>
      <protection locked="0"/>
    </xf>
    <xf numFmtId="0" fontId="13" fillId="0" borderId="14"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40" xfId="0" applyFont="1" applyBorder="1" applyAlignment="1">
      <alignment vertical="center" wrapText="1"/>
    </xf>
    <xf numFmtId="0" fontId="13" fillId="0" borderId="41" xfId="0" applyFont="1" applyBorder="1" applyAlignment="1">
      <alignment vertical="center" wrapText="1"/>
    </xf>
    <xf numFmtId="0" fontId="13" fillId="0" borderId="42" xfId="0" applyFont="1" applyBorder="1" applyAlignment="1">
      <alignment vertical="center" wrapText="1"/>
    </xf>
    <xf numFmtId="0" fontId="13" fillId="0" borderId="43" xfId="0" applyFont="1" applyBorder="1" applyAlignment="1">
      <alignment vertical="center" wrapText="1"/>
    </xf>
    <xf numFmtId="0" fontId="13" fillId="0" borderId="44" xfId="0" applyFont="1" applyBorder="1" applyAlignment="1">
      <alignment vertical="center" wrapText="1"/>
    </xf>
    <xf numFmtId="0" fontId="13" fillId="0" borderId="45" xfId="0" applyFont="1" applyBorder="1" applyAlignment="1">
      <alignment vertical="center" wrapText="1"/>
    </xf>
    <xf numFmtId="0" fontId="13" fillId="0" borderId="14" xfId="0" applyFont="1" applyBorder="1" applyAlignment="1">
      <alignment vertical="center"/>
    </xf>
    <xf numFmtId="0" fontId="13" fillId="0" borderId="25" xfId="0" applyFont="1" applyBorder="1" applyAlignment="1">
      <alignment vertical="center"/>
    </xf>
    <xf numFmtId="0" fontId="13" fillId="0" borderId="65" xfId="0" applyFont="1" applyBorder="1" applyAlignment="1">
      <alignment vertical="center"/>
    </xf>
    <xf numFmtId="0" fontId="13" fillId="0" borderId="76" xfId="0" applyFont="1" applyBorder="1" applyAlignment="1">
      <alignment vertical="center"/>
    </xf>
    <xf numFmtId="0" fontId="13" fillId="5" borderId="34" xfId="0" applyFont="1" applyFill="1" applyBorder="1" applyAlignment="1" applyProtection="1">
      <alignment horizontal="center" vertical="center" shrinkToFit="1"/>
      <protection locked="0"/>
    </xf>
    <xf numFmtId="0" fontId="13" fillId="5" borderId="12" xfId="0" applyFont="1" applyFill="1" applyBorder="1" applyAlignment="1" applyProtection="1">
      <alignment horizontal="center" vertical="center" shrinkToFit="1"/>
      <protection locked="0"/>
    </xf>
    <xf numFmtId="0" fontId="13" fillId="5" borderId="36" xfId="0" applyFont="1" applyFill="1" applyBorder="1" applyAlignment="1" applyProtection="1">
      <alignment horizontal="center" vertical="center" shrinkToFit="1"/>
      <protection locked="0"/>
    </xf>
    <xf numFmtId="0" fontId="13" fillId="5" borderId="38" xfId="0" applyFont="1" applyFill="1" applyBorder="1" applyAlignment="1" applyProtection="1">
      <alignment horizontal="center" vertical="center" shrinkToFit="1"/>
      <protection locked="0"/>
    </xf>
    <xf numFmtId="0" fontId="13" fillId="5" borderId="68" xfId="0" applyFont="1" applyFill="1" applyBorder="1" applyAlignment="1" applyProtection="1">
      <alignment horizontal="center" vertical="center" shrinkToFit="1"/>
      <protection locked="0"/>
    </xf>
    <xf numFmtId="0" fontId="13" fillId="5" borderId="39" xfId="0" applyFont="1" applyFill="1" applyBorder="1" applyAlignment="1" applyProtection="1">
      <alignment horizontal="center" vertical="center" shrinkToFit="1"/>
      <protection locked="0"/>
    </xf>
    <xf numFmtId="0" fontId="13" fillId="5" borderId="81" xfId="0" applyFont="1" applyFill="1" applyBorder="1" applyAlignment="1" applyProtection="1">
      <alignment horizontal="center" vertical="center" wrapText="1"/>
      <protection locked="0"/>
    </xf>
    <xf numFmtId="0" fontId="13" fillId="5" borderId="82" xfId="0" applyFont="1" applyFill="1" applyBorder="1" applyAlignment="1" applyProtection="1">
      <alignment horizontal="center" vertical="center" wrapText="1"/>
      <protection locked="0"/>
    </xf>
    <xf numFmtId="0" fontId="13" fillId="0" borderId="46" xfId="0" applyFont="1" applyBorder="1" applyAlignment="1">
      <alignment vertical="center" wrapText="1"/>
    </xf>
    <xf numFmtId="0" fontId="13" fillId="0" borderId="47" xfId="0" applyFont="1" applyBorder="1" applyAlignment="1">
      <alignment vertical="center" wrapText="1"/>
    </xf>
    <xf numFmtId="0" fontId="13" fillId="0" borderId="48" xfId="0" applyFont="1" applyBorder="1" applyAlignment="1">
      <alignment vertical="center" wrapText="1"/>
    </xf>
    <xf numFmtId="0" fontId="13" fillId="0" borderId="26" xfId="0" applyFont="1" applyBorder="1" applyAlignment="1">
      <alignment vertical="center"/>
    </xf>
    <xf numFmtId="0" fontId="13" fillId="0" borderId="4" xfId="0" applyFont="1" applyBorder="1" applyAlignment="1">
      <alignment vertical="center"/>
    </xf>
    <xf numFmtId="0" fontId="13" fillId="0" borderId="77" xfId="0" applyFont="1" applyBorder="1" applyAlignment="1">
      <alignment vertical="center"/>
    </xf>
    <xf numFmtId="0" fontId="13" fillId="0" borderId="63" xfId="0" applyFont="1" applyBorder="1" applyAlignment="1">
      <alignment vertical="center"/>
    </xf>
    <xf numFmtId="0" fontId="13" fillId="5" borderId="83" xfId="0" applyFont="1" applyFill="1" applyBorder="1" applyAlignment="1" applyProtection="1">
      <alignment horizontal="center" vertical="center" wrapText="1"/>
      <protection locked="0"/>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2" xfId="0" applyFont="1" applyBorder="1" applyAlignment="1">
      <alignment vertical="center" wrapText="1"/>
    </xf>
    <xf numFmtId="0" fontId="13" fillId="0" borderId="0" xfId="0" applyFont="1" applyBorder="1" applyAlignment="1">
      <alignment vertical="center" wrapText="1"/>
    </xf>
    <xf numFmtId="0" fontId="13" fillId="0" borderId="3" xfId="0" applyFont="1" applyBorder="1" applyAlignment="1">
      <alignment vertical="center" wrapText="1"/>
    </xf>
    <xf numFmtId="0" fontId="13" fillId="0" borderId="4" xfId="0" applyFont="1" applyBorder="1" applyAlignment="1">
      <alignment vertical="center" wrapText="1"/>
    </xf>
    <xf numFmtId="0" fontId="13" fillId="0" borderId="5" xfId="0" applyFont="1" applyBorder="1" applyAlignment="1">
      <alignment vertical="center" wrapText="1"/>
    </xf>
    <xf numFmtId="0" fontId="13" fillId="0" borderId="6" xfId="0" applyFont="1" applyBorder="1" applyAlignment="1">
      <alignment vertical="center" wrapText="1"/>
    </xf>
    <xf numFmtId="0" fontId="13" fillId="5" borderId="17" xfId="0" applyFont="1" applyFill="1" applyBorder="1" applyAlignment="1" applyProtection="1">
      <alignment horizontal="center" vertical="center" wrapText="1"/>
      <protection locked="0"/>
    </xf>
    <xf numFmtId="0" fontId="13" fillId="5" borderId="18" xfId="0" applyFont="1" applyFill="1" applyBorder="1" applyAlignment="1" applyProtection="1">
      <alignment horizontal="center" vertical="center" wrapText="1"/>
      <protection locked="0"/>
    </xf>
    <xf numFmtId="0" fontId="13" fillId="3" borderId="14"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15"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5" xfId="0" applyFont="1" applyFill="1" applyBorder="1" applyAlignment="1">
      <alignment horizontal="center" vertical="center"/>
    </xf>
    <xf numFmtId="0" fontId="13" fillId="3" borderId="6" xfId="0" applyFont="1" applyFill="1" applyBorder="1" applyAlignment="1">
      <alignment horizontal="center" vertical="center"/>
    </xf>
    <xf numFmtId="0" fontId="22" fillId="3" borderId="2" xfId="0" applyFont="1" applyFill="1" applyBorder="1" applyAlignment="1">
      <alignment horizontal="center" vertical="center" wrapText="1"/>
    </xf>
    <xf numFmtId="0" fontId="22" fillId="3" borderId="0" xfId="0" applyFont="1" applyFill="1" applyBorder="1" applyAlignment="1">
      <alignment horizontal="center" vertical="center" wrapText="1"/>
    </xf>
    <xf numFmtId="0" fontId="22" fillId="3" borderId="3" xfId="0" applyFont="1" applyFill="1" applyBorder="1" applyAlignment="1">
      <alignment horizontal="center" vertical="center" wrapText="1"/>
    </xf>
    <xf numFmtId="0" fontId="20" fillId="3" borderId="2" xfId="0" applyFont="1" applyFill="1" applyBorder="1" applyAlignment="1">
      <alignment horizontal="center" vertical="center" wrapText="1"/>
    </xf>
    <xf numFmtId="0" fontId="20" fillId="3" borderId="0"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6" xfId="0" applyFont="1" applyBorder="1" applyAlignment="1">
      <alignment horizontal="center" vertical="center" wrapText="1"/>
    </xf>
    <xf numFmtId="0" fontId="20" fillId="0" borderId="11" xfId="0" applyFont="1" applyBorder="1" applyAlignment="1">
      <alignment vertical="center" wrapText="1"/>
    </xf>
    <xf numFmtId="0" fontId="20" fillId="0" borderId="12" xfId="0" applyFont="1" applyBorder="1" applyAlignment="1">
      <alignment vertical="center" wrapText="1"/>
    </xf>
    <xf numFmtId="0" fontId="13" fillId="5" borderId="57" xfId="0" applyFont="1" applyFill="1" applyBorder="1" applyAlignment="1" applyProtection="1">
      <alignment vertical="center"/>
      <protection locked="0"/>
    </xf>
    <xf numFmtId="0" fontId="13" fillId="5" borderId="58" xfId="0" applyFont="1" applyFill="1" applyBorder="1" applyAlignment="1" applyProtection="1">
      <alignment vertical="center"/>
      <protection locked="0"/>
    </xf>
    <xf numFmtId="0" fontId="13" fillId="5" borderId="60" xfId="0" applyFont="1" applyFill="1" applyBorder="1" applyAlignment="1" applyProtection="1">
      <alignment vertical="center"/>
      <protection locked="0"/>
    </xf>
    <xf numFmtId="0" fontId="13" fillId="5" borderId="61" xfId="0" applyFont="1" applyFill="1" applyBorder="1" applyAlignment="1" applyProtection="1">
      <alignment vertical="center"/>
      <protection locked="0"/>
    </xf>
    <xf numFmtId="0" fontId="13" fillId="0" borderId="28" xfId="0" applyFont="1" applyBorder="1" applyAlignment="1">
      <alignment horizontal="center" vertical="center"/>
    </xf>
    <xf numFmtId="0" fontId="13" fillId="0" borderId="29" xfId="0" applyFont="1" applyBorder="1" applyAlignment="1">
      <alignment horizontal="center" vertical="center"/>
    </xf>
    <xf numFmtId="0" fontId="13" fillId="5" borderId="62" xfId="0" applyFont="1" applyFill="1" applyBorder="1" applyAlignment="1" applyProtection="1">
      <alignment vertical="center"/>
      <protection locked="0"/>
    </xf>
    <xf numFmtId="0" fontId="13" fillId="5" borderId="63" xfId="0" applyFont="1" applyFill="1" applyBorder="1" applyAlignment="1" applyProtection="1">
      <alignment vertical="center"/>
      <protection locked="0"/>
    </xf>
    <xf numFmtId="0" fontId="13" fillId="0" borderId="78" xfId="0" applyFont="1" applyBorder="1" applyAlignment="1">
      <alignment horizontal="center" vertical="center"/>
    </xf>
    <xf numFmtId="0" fontId="13" fillId="0" borderId="79" xfId="0" applyFont="1" applyBorder="1" applyAlignment="1">
      <alignment horizontal="center" vertical="center"/>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5" borderId="51" xfId="0" applyFont="1" applyFill="1" applyBorder="1" applyAlignment="1" applyProtection="1">
      <alignment horizontal="center" vertical="center" wrapText="1"/>
      <protection locked="0"/>
    </xf>
    <xf numFmtId="0" fontId="13" fillId="5" borderId="80" xfId="0" applyFont="1" applyFill="1" applyBorder="1" applyAlignment="1" applyProtection="1">
      <alignment horizontal="center" vertical="center" wrapText="1"/>
      <protection locked="0"/>
    </xf>
    <xf numFmtId="0" fontId="13" fillId="5" borderId="50" xfId="0" applyFont="1" applyFill="1" applyBorder="1" applyAlignment="1" applyProtection="1">
      <alignment horizontal="center" vertical="center" wrapText="1"/>
      <protection locked="0"/>
    </xf>
    <xf numFmtId="0" fontId="13" fillId="5" borderId="29" xfId="0" applyFont="1" applyFill="1" applyBorder="1" applyAlignment="1" applyProtection="1">
      <alignment horizontal="center" vertical="center" wrapText="1"/>
      <protection locked="0"/>
    </xf>
    <xf numFmtId="0" fontId="13" fillId="0" borderId="14" xfId="0" applyFont="1" applyBorder="1" applyAlignment="1">
      <alignment horizontal="right" vertical="center"/>
    </xf>
    <xf numFmtId="0" fontId="13" fillId="0" borderId="4" xfId="0" applyFont="1" applyBorder="1" applyAlignment="1">
      <alignment horizontal="right" vertical="center"/>
    </xf>
    <xf numFmtId="0" fontId="13" fillId="0" borderId="15" xfId="0" applyFont="1" applyBorder="1" applyAlignment="1">
      <alignment vertical="center"/>
    </xf>
    <xf numFmtId="0" fontId="13" fillId="0" borderId="6" xfId="0" applyFont="1" applyBorder="1" applyAlignment="1">
      <alignment vertical="center"/>
    </xf>
    <xf numFmtId="0" fontId="13" fillId="0" borderId="15" xfId="0" applyFont="1" applyBorder="1" applyAlignment="1">
      <alignment horizontal="center" vertical="center" wrapText="1"/>
    </xf>
    <xf numFmtId="0" fontId="13" fillId="0" borderId="11" xfId="0" applyFont="1" applyBorder="1" applyAlignment="1">
      <alignment vertical="center"/>
    </xf>
    <xf numFmtId="0" fontId="13" fillId="0" borderId="12" xfId="0" applyFont="1" applyBorder="1" applyAlignment="1">
      <alignment vertical="center"/>
    </xf>
    <xf numFmtId="0" fontId="13" fillId="0" borderId="13" xfId="0" applyFont="1" applyBorder="1" applyAlignment="1">
      <alignment vertical="center"/>
    </xf>
    <xf numFmtId="0" fontId="13" fillId="0" borderId="55" xfId="0" applyFont="1" applyBorder="1" applyAlignment="1">
      <alignment horizontal="center" vertical="center" wrapText="1"/>
    </xf>
    <xf numFmtId="0" fontId="13" fillId="0" borderId="56" xfId="0" applyFont="1" applyBorder="1" applyAlignment="1">
      <alignment horizontal="center" vertical="center" wrapText="1"/>
    </xf>
    <xf numFmtId="0" fontId="13" fillId="0" borderId="70"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54" xfId="0" applyFont="1" applyBorder="1" applyAlignment="1">
      <alignment horizontal="center" vertical="center" wrapText="1"/>
    </xf>
    <xf numFmtId="0" fontId="13" fillId="0" borderId="71" xfId="0" applyFont="1" applyBorder="1" applyAlignment="1">
      <alignment horizontal="center" vertical="center" wrapText="1"/>
    </xf>
    <xf numFmtId="0" fontId="13" fillId="5" borderId="64" xfId="0" applyFont="1" applyFill="1" applyBorder="1" applyAlignment="1" applyProtection="1">
      <alignment vertical="center"/>
      <protection locked="0"/>
    </xf>
    <xf numFmtId="0" fontId="13" fillId="5" borderId="65" xfId="0" applyFont="1" applyFill="1" applyBorder="1" applyAlignment="1" applyProtection="1">
      <alignment vertical="center"/>
      <protection locked="0"/>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3" fillId="0" borderId="13" xfId="0" applyFont="1" applyBorder="1" applyAlignment="1">
      <alignment horizontal="center" vertical="center"/>
    </xf>
    <xf numFmtId="0" fontId="13" fillId="0" borderId="2" xfId="0" applyFont="1" applyBorder="1" applyAlignment="1">
      <alignment vertical="center"/>
    </xf>
    <xf numFmtId="0" fontId="13" fillId="0" borderId="59" xfId="0" applyFont="1" applyBorder="1" applyAlignment="1">
      <alignment vertical="center"/>
    </xf>
    <xf numFmtId="0" fontId="13" fillId="5" borderId="28" xfId="0" applyFont="1" applyFill="1" applyBorder="1" applyAlignment="1" applyProtection="1">
      <alignment horizontal="center" vertical="center" wrapText="1"/>
      <protection locked="0"/>
    </xf>
    <xf numFmtId="0" fontId="13" fillId="5" borderId="49" xfId="0" applyFont="1" applyFill="1" applyBorder="1" applyAlignment="1" applyProtection="1">
      <alignment horizontal="center" vertical="center" wrapText="1"/>
      <protection locked="0"/>
    </xf>
    <xf numFmtId="0" fontId="20" fillId="0" borderId="14" xfId="0" applyFont="1" applyBorder="1" applyAlignment="1">
      <alignment vertical="center" wrapText="1"/>
    </xf>
    <xf numFmtId="0" fontId="20" fillId="0" borderId="7" xfId="0" applyFont="1" applyBorder="1" applyAlignment="1">
      <alignment vertical="center" wrapText="1"/>
    </xf>
    <xf numFmtId="0" fontId="20" fillId="0" borderId="15" xfId="0" applyFont="1" applyBorder="1" applyAlignment="1">
      <alignment vertical="center" wrapText="1"/>
    </xf>
    <xf numFmtId="0" fontId="20" fillId="0" borderId="2" xfId="0" applyFont="1" applyBorder="1" applyAlignment="1">
      <alignment vertical="center" wrapText="1"/>
    </xf>
    <xf numFmtId="0" fontId="20" fillId="0" borderId="0" xfId="0" applyFont="1" applyBorder="1" applyAlignment="1">
      <alignment vertical="center" wrapText="1"/>
    </xf>
    <xf numFmtId="0" fontId="20" fillId="0" borderId="3" xfId="0" applyFont="1" applyBorder="1" applyAlignment="1">
      <alignment vertical="center" wrapText="1"/>
    </xf>
    <xf numFmtId="0" fontId="13" fillId="5" borderId="66" xfId="0" applyFont="1" applyFill="1" applyBorder="1" applyAlignment="1" applyProtection="1">
      <alignment horizontal="center" vertical="center" wrapText="1"/>
      <protection locked="0"/>
    </xf>
    <xf numFmtId="0" fontId="13" fillId="0" borderId="23" xfId="0" applyFont="1" applyFill="1" applyBorder="1" applyAlignment="1" applyProtection="1">
      <alignment horizontal="center" vertical="center"/>
      <protection hidden="1"/>
    </xf>
    <xf numFmtId="0" fontId="13" fillId="0" borderId="33" xfId="0" applyFont="1" applyFill="1" applyBorder="1" applyAlignment="1" applyProtection="1">
      <alignment horizontal="center" vertical="center"/>
      <protection hidden="1"/>
    </xf>
    <xf numFmtId="0" fontId="13" fillId="0" borderId="11" xfId="0" applyFont="1" applyFill="1" applyBorder="1" applyAlignment="1" applyProtection="1">
      <alignment horizontal="center" vertical="center"/>
      <protection hidden="1"/>
    </xf>
    <xf numFmtId="0" fontId="13" fillId="0" borderId="12" xfId="0" applyFont="1" applyFill="1" applyBorder="1" applyAlignment="1" applyProtection="1">
      <alignment horizontal="center" vertical="center"/>
      <protection hidden="1"/>
    </xf>
    <xf numFmtId="0" fontId="13" fillId="3" borderId="2" xfId="0" applyFont="1" applyFill="1" applyBorder="1" applyAlignment="1">
      <alignment horizontal="center" vertical="center"/>
    </xf>
    <xf numFmtId="0" fontId="13" fillId="3" borderId="0" xfId="0" applyFont="1" applyFill="1" applyBorder="1" applyAlignment="1">
      <alignment horizontal="center" vertical="center"/>
    </xf>
    <xf numFmtId="0" fontId="13" fillId="3" borderId="3" xfId="0" applyFont="1" applyFill="1" applyBorder="1" applyAlignment="1">
      <alignment horizontal="center" vertical="center"/>
    </xf>
    <xf numFmtId="0" fontId="13" fillId="0" borderId="14" xfId="0" applyFont="1" applyFill="1" applyBorder="1" applyAlignment="1" applyProtection="1">
      <alignment horizontal="center" vertical="center" wrapText="1"/>
      <protection hidden="1"/>
    </xf>
    <xf numFmtId="0" fontId="13" fillId="0" borderId="7" xfId="0" applyFont="1" applyFill="1" applyBorder="1" applyAlignment="1" applyProtection="1">
      <alignment horizontal="center" vertical="center" wrapText="1"/>
      <protection hidden="1"/>
    </xf>
    <xf numFmtId="0" fontId="13" fillId="0" borderId="15" xfId="0" applyFont="1" applyFill="1" applyBorder="1" applyAlignment="1" applyProtection="1">
      <alignment horizontal="center" vertical="center" wrapText="1"/>
      <protection hidden="1"/>
    </xf>
    <xf numFmtId="0" fontId="13" fillId="0" borderId="4" xfId="0" applyFont="1" applyFill="1" applyBorder="1" applyAlignment="1" applyProtection="1">
      <alignment horizontal="center" vertical="center" wrapText="1"/>
      <protection hidden="1"/>
    </xf>
    <xf numFmtId="0" fontId="13" fillId="0" borderId="5" xfId="0" applyFont="1" applyFill="1" applyBorder="1" applyAlignment="1" applyProtection="1">
      <alignment horizontal="center" vertical="center" wrapText="1"/>
      <protection hidden="1"/>
    </xf>
    <xf numFmtId="0" fontId="13" fillId="0" borderId="6" xfId="0" applyFont="1" applyFill="1" applyBorder="1" applyAlignment="1" applyProtection="1">
      <alignment horizontal="center" vertical="center" wrapText="1"/>
      <protection hidden="1"/>
    </xf>
    <xf numFmtId="0" fontId="13" fillId="0" borderId="19" xfId="0" applyFont="1" applyFill="1" applyBorder="1" applyAlignment="1" applyProtection="1">
      <alignment horizontal="center" vertical="center"/>
      <protection hidden="1"/>
    </xf>
    <xf numFmtId="0" fontId="13" fillId="0" borderId="31" xfId="0" applyFont="1" applyFill="1" applyBorder="1" applyAlignment="1" applyProtection="1">
      <alignment horizontal="center" vertical="center"/>
      <protection hidden="1"/>
    </xf>
    <xf numFmtId="0" fontId="13" fillId="3" borderId="8" xfId="0" applyFont="1" applyFill="1" applyBorder="1" applyAlignment="1">
      <alignment horizontal="center" vertical="center" textRotation="255"/>
    </xf>
    <xf numFmtId="0" fontId="13" fillId="3" borderId="10" xfId="0" applyFont="1" applyFill="1" applyBorder="1" applyAlignment="1">
      <alignment horizontal="center" vertical="center" textRotation="255"/>
    </xf>
    <xf numFmtId="0" fontId="13" fillId="3" borderId="9" xfId="0" applyFont="1" applyFill="1" applyBorder="1" applyAlignment="1">
      <alignment horizontal="center" vertical="center" textRotation="255"/>
    </xf>
    <xf numFmtId="0" fontId="13" fillId="0" borderId="21" xfId="0" applyFont="1" applyFill="1" applyBorder="1" applyAlignment="1" applyProtection="1">
      <alignment horizontal="center" vertical="center"/>
      <protection hidden="1"/>
    </xf>
    <xf numFmtId="0" fontId="13" fillId="0" borderId="32" xfId="0" applyFont="1" applyFill="1" applyBorder="1" applyAlignment="1" applyProtection="1">
      <alignment horizontal="center" vertical="center"/>
      <protection hidden="1"/>
    </xf>
    <xf numFmtId="0" fontId="2" fillId="0" borderId="11" xfId="0" applyFont="1" applyFill="1" applyBorder="1" applyAlignment="1" applyProtection="1">
      <alignment horizontal="center" vertical="center"/>
      <protection hidden="1"/>
    </xf>
    <xf numFmtId="0" fontId="2" fillId="0" borderId="12" xfId="0" applyFont="1" applyFill="1" applyBorder="1" applyAlignment="1" applyProtection="1">
      <alignment horizontal="center" vertical="center"/>
      <protection hidden="1"/>
    </xf>
    <xf numFmtId="0" fontId="2" fillId="0" borderId="13" xfId="0" applyFont="1" applyFill="1" applyBorder="1" applyAlignment="1" applyProtection="1">
      <alignment horizontal="center" vertical="center"/>
      <protection hidden="1"/>
    </xf>
    <xf numFmtId="0" fontId="2" fillId="0" borderId="19" xfId="0" applyFont="1" applyFill="1" applyBorder="1" applyAlignment="1" applyProtection="1">
      <alignment horizontal="center" vertical="center"/>
      <protection hidden="1"/>
    </xf>
    <xf numFmtId="0" fontId="2" fillId="0" borderId="31" xfId="0" applyFont="1" applyFill="1" applyBorder="1" applyAlignment="1" applyProtection="1">
      <alignment horizontal="center" vertical="center"/>
      <protection hidden="1"/>
    </xf>
    <xf numFmtId="0" fontId="2" fillId="0" borderId="21" xfId="0" applyFont="1" applyFill="1" applyBorder="1" applyAlignment="1" applyProtection="1">
      <alignment horizontal="center" vertical="center"/>
      <protection hidden="1"/>
    </xf>
    <xf numFmtId="0" fontId="2" fillId="0" borderId="32" xfId="0" applyFont="1" applyFill="1" applyBorder="1" applyAlignment="1" applyProtection="1">
      <alignment horizontal="center" vertical="center"/>
      <protection hidden="1"/>
    </xf>
    <xf numFmtId="0" fontId="2" fillId="0" borderId="23" xfId="0" applyFont="1" applyFill="1" applyBorder="1" applyAlignment="1" applyProtection="1">
      <alignment horizontal="center" vertical="center"/>
      <protection hidden="1"/>
    </xf>
    <xf numFmtId="0" fontId="2" fillId="0" borderId="33" xfId="0" applyFont="1" applyFill="1" applyBorder="1" applyAlignment="1" applyProtection="1">
      <alignment horizontal="center" vertical="center"/>
      <protection hidden="1"/>
    </xf>
    <xf numFmtId="0" fontId="6" fillId="4" borderId="74" xfId="0" applyFont="1" applyFill="1" applyBorder="1" applyAlignment="1" applyProtection="1">
      <alignment vertical="center" shrinkToFit="1"/>
    </xf>
    <xf numFmtId="0" fontId="6" fillId="4" borderId="67" xfId="0" applyFont="1" applyFill="1" applyBorder="1" applyAlignment="1" applyProtection="1">
      <alignment vertical="center" shrinkToFit="1"/>
    </xf>
    <xf numFmtId="0" fontId="6" fillId="4" borderId="69" xfId="0" applyFont="1" applyFill="1" applyBorder="1" applyAlignment="1" applyProtection="1">
      <alignment vertical="center" shrinkToFit="1"/>
    </xf>
    <xf numFmtId="0" fontId="6" fillId="4" borderId="11" xfId="0" applyFont="1" applyFill="1" applyBorder="1" applyAlignment="1" applyProtection="1">
      <alignment vertical="center" shrinkToFit="1"/>
    </xf>
    <xf numFmtId="0" fontId="6" fillId="4" borderId="12" xfId="0" applyFont="1" applyFill="1" applyBorder="1" applyAlignment="1" applyProtection="1">
      <alignment vertical="center" shrinkToFit="1"/>
    </xf>
    <xf numFmtId="0" fontId="6" fillId="4" borderId="13" xfId="0" applyFont="1" applyFill="1" applyBorder="1" applyAlignment="1" applyProtection="1">
      <alignment vertical="center" shrinkToFit="1"/>
    </xf>
    <xf numFmtId="0" fontId="6" fillId="4" borderId="11" xfId="0" applyFont="1" applyFill="1" applyBorder="1" applyAlignment="1" applyProtection="1">
      <alignment horizontal="center" vertical="center"/>
    </xf>
    <xf numFmtId="0" fontId="6" fillId="4" borderId="12" xfId="0" applyFont="1" applyFill="1" applyBorder="1" applyAlignment="1" applyProtection="1">
      <alignment horizontal="center" vertical="center"/>
    </xf>
    <xf numFmtId="0" fontId="6" fillId="4" borderId="36" xfId="0" applyFont="1" applyFill="1" applyBorder="1" applyAlignment="1" applyProtection="1">
      <alignment horizontal="center" vertical="center"/>
    </xf>
    <xf numFmtId="0" fontId="12" fillId="0" borderId="37" xfId="0" applyFont="1" applyBorder="1" applyAlignment="1" applyProtection="1">
      <alignment vertical="center" shrinkToFit="1"/>
    </xf>
    <xf numFmtId="0" fontId="12" fillId="0" borderId="67" xfId="0" applyFont="1" applyBorder="1" applyAlignment="1" applyProtection="1">
      <alignment vertical="center" shrinkToFit="1"/>
    </xf>
    <xf numFmtId="0" fontId="12" fillId="0" borderId="69" xfId="0" applyFont="1" applyBorder="1" applyAlignment="1" applyProtection="1">
      <alignment vertical="center" shrinkToFit="1"/>
    </xf>
    <xf numFmtId="177" fontId="6" fillId="5" borderId="74" xfId="0" applyNumberFormat="1" applyFont="1" applyFill="1" applyBorder="1" applyAlignment="1" applyProtection="1">
      <alignment vertical="center"/>
    </xf>
    <xf numFmtId="177" fontId="6" fillId="5" borderId="67" xfId="0" applyNumberFormat="1" applyFont="1" applyFill="1" applyBorder="1" applyAlignment="1" applyProtection="1">
      <alignment vertical="center"/>
    </xf>
    <xf numFmtId="177" fontId="6" fillId="5" borderId="35" xfId="0" applyNumberFormat="1" applyFont="1" applyFill="1" applyBorder="1" applyAlignment="1" applyProtection="1">
      <alignment vertical="center"/>
    </xf>
    <xf numFmtId="0" fontId="12" fillId="0" borderId="34" xfId="0" applyFont="1" applyBorder="1" applyAlignment="1" applyProtection="1">
      <alignment vertical="center" shrinkToFit="1"/>
    </xf>
    <xf numFmtId="0" fontId="12" fillId="0" borderId="12" xfId="0" applyFont="1" applyBorder="1" applyAlignment="1" applyProtection="1">
      <alignment vertical="center" shrinkToFit="1"/>
    </xf>
    <xf numFmtId="0" fontId="12" fillId="0" borderId="13" xfId="0" applyFont="1" applyBorder="1" applyAlignment="1" applyProtection="1">
      <alignment vertical="center" shrinkToFit="1"/>
    </xf>
    <xf numFmtId="177" fontId="6" fillId="5" borderId="11" xfId="0" applyNumberFormat="1" applyFont="1" applyFill="1" applyBorder="1" applyAlignment="1" applyProtection="1">
      <alignment vertical="center"/>
    </xf>
    <xf numFmtId="177" fontId="6" fillId="5" borderId="12" xfId="0" applyNumberFormat="1" applyFont="1" applyFill="1" applyBorder="1" applyAlignment="1" applyProtection="1">
      <alignment vertical="center"/>
    </xf>
    <xf numFmtId="177" fontId="6" fillId="5" borderId="36" xfId="0" applyNumberFormat="1" applyFont="1" applyFill="1" applyBorder="1" applyAlignment="1" applyProtection="1">
      <alignment vertical="center"/>
    </xf>
    <xf numFmtId="0" fontId="12" fillId="0" borderId="38" xfId="0" applyFont="1" applyBorder="1" applyAlignment="1" applyProtection="1">
      <alignment vertical="center" shrinkToFit="1"/>
    </xf>
    <xf numFmtId="0" fontId="12" fillId="0" borderId="68" xfId="0" applyFont="1" applyBorder="1" applyAlignment="1" applyProtection="1">
      <alignment vertical="center" shrinkToFit="1"/>
    </xf>
    <xf numFmtId="0" fontId="12" fillId="0" borderId="73" xfId="0" applyFont="1" applyBorder="1" applyAlignment="1" applyProtection="1">
      <alignment vertical="center" shrinkToFit="1"/>
    </xf>
    <xf numFmtId="177" fontId="6" fillId="5" borderId="72" xfId="0" applyNumberFormat="1" applyFont="1" applyFill="1" applyBorder="1" applyAlignment="1" applyProtection="1">
      <alignment vertical="center"/>
    </xf>
    <xf numFmtId="177" fontId="6" fillId="5" borderId="68" xfId="0" applyNumberFormat="1" applyFont="1" applyFill="1" applyBorder="1" applyAlignment="1" applyProtection="1">
      <alignment vertical="center"/>
    </xf>
    <xf numFmtId="177" fontId="6" fillId="5" borderId="39" xfId="0" applyNumberFormat="1" applyFont="1" applyFill="1" applyBorder="1" applyAlignment="1" applyProtection="1">
      <alignment vertical="center"/>
    </xf>
    <xf numFmtId="0" fontId="3" fillId="2" borderId="14"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6" fillId="4" borderId="72" xfId="0" applyFont="1" applyFill="1" applyBorder="1" applyAlignment="1" applyProtection="1">
      <alignment vertical="center"/>
    </xf>
    <xf numFmtId="0" fontId="6" fillId="4" borderId="68" xfId="0" applyFont="1" applyFill="1" applyBorder="1" applyAlignment="1" applyProtection="1">
      <alignment vertical="center"/>
    </xf>
    <xf numFmtId="0" fontId="6" fillId="4" borderId="39" xfId="0" applyFont="1" applyFill="1" applyBorder="1" applyAlignment="1" applyProtection="1">
      <alignment vertical="center"/>
    </xf>
    <xf numFmtId="0" fontId="6" fillId="4" borderId="11" xfId="0" applyFont="1" applyFill="1" applyBorder="1" applyAlignment="1" applyProtection="1">
      <alignment vertical="center"/>
    </xf>
    <xf numFmtId="0" fontId="6" fillId="4" borderId="12" xfId="0" applyFont="1" applyFill="1" applyBorder="1" applyAlignment="1" applyProtection="1">
      <alignment vertical="center"/>
    </xf>
    <xf numFmtId="0" fontId="6" fillId="4" borderId="36" xfId="0" applyFont="1" applyFill="1" applyBorder="1" applyAlignment="1" applyProtection="1">
      <alignment vertical="center"/>
    </xf>
    <xf numFmtId="0" fontId="9" fillId="0" borderId="12" xfId="0" applyFont="1" applyBorder="1" applyAlignment="1" applyProtection="1">
      <alignment vertical="center" shrinkToFit="1"/>
      <protection hidden="1"/>
    </xf>
    <xf numFmtId="0" fontId="0" fillId="0" borderId="12" xfId="0" applyBorder="1" applyAlignment="1" applyProtection="1">
      <alignment vertical="center" shrinkToFit="1"/>
      <protection hidden="1"/>
    </xf>
    <xf numFmtId="177" fontId="6" fillId="5" borderId="62" xfId="0" applyNumberFormat="1" applyFont="1" applyFill="1" applyBorder="1" applyAlignment="1" applyProtection="1">
      <alignment horizontal="center" vertical="center" shrinkToFit="1"/>
    </xf>
    <xf numFmtId="177" fontId="6" fillId="5" borderId="5" xfId="0" applyNumberFormat="1" applyFont="1" applyFill="1" applyBorder="1" applyAlignment="1" applyProtection="1">
      <alignment horizontal="center" vertical="center" shrinkToFit="1"/>
    </xf>
    <xf numFmtId="177" fontId="6" fillId="5" borderId="63" xfId="0" applyNumberFormat="1" applyFont="1" applyFill="1" applyBorder="1" applyAlignment="1" applyProtection="1">
      <alignment horizontal="center" vertical="center" shrinkToFit="1"/>
    </xf>
    <xf numFmtId="0" fontId="6" fillId="5" borderId="34" xfId="0" applyFont="1" applyFill="1" applyBorder="1" applyAlignment="1" applyProtection="1">
      <alignment horizontal="center" vertical="center" shrinkToFit="1"/>
    </xf>
    <xf numFmtId="0" fontId="6" fillId="5" borderId="12" xfId="0" applyFont="1" applyFill="1" applyBorder="1" applyAlignment="1" applyProtection="1">
      <alignment horizontal="center" vertical="center" shrinkToFit="1"/>
    </xf>
    <xf numFmtId="0" fontId="6" fillId="5" borderId="36" xfId="0" applyFont="1" applyFill="1" applyBorder="1" applyAlignment="1" applyProtection="1">
      <alignment horizontal="center" vertical="center" shrinkToFit="1"/>
    </xf>
    <xf numFmtId="0" fontId="6" fillId="5" borderId="38" xfId="0" applyFont="1" applyFill="1" applyBorder="1" applyAlignment="1" applyProtection="1">
      <alignment horizontal="center" vertical="center" shrinkToFit="1"/>
    </xf>
    <xf numFmtId="0" fontId="6" fillId="5" borderId="68" xfId="0" applyFont="1" applyFill="1" applyBorder="1" applyAlignment="1" applyProtection="1">
      <alignment horizontal="center" vertical="center" shrinkToFit="1"/>
    </xf>
    <xf numFmtId="0" fontId="6" fillId="5" borderId="39" xfId="0" applyFont="1" applyFill="1" applyBorder="1" applyAlignment="1" applyProtection="1">
      <alignment horizontal="center" vertical="center" shrinkToFit="1"/>
    </xf>
    <xf numFmtId="0" fontId="2" fillId="0" borderId="1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6" fillId="5" borderId="37" xfId="0" applyFont="1" applyFill="1" applyBorder="1" applyAlignment="1" applyProtection="1">
      <alignment vertical="center"/>
    </xf>
    <xf numFmtId="0" fontId="6" fillId="5" borderId="35" xfId="0" applyFont="1" applyFill="1" applyBorder="1" applyAlignment="1" applyProtection="1">
      <alignment vertical="center"/>
    </xf>
    <xf numFmtId="0" fontId="6" fillId="5" borderId="38" xfId="0" applyFont="1" applyFill="1" applyBorder="1" applyAlignment="1" applyProtection="1">
      <alignment vertical="center"/>
    </xf>
    <xf numFmtId="0" fontId="6" fillId="5" borderId="39" xfId="0" applyFont="1" applyFill="1" applyBorder="1" applyAlignment="1" applyProtection="1">
      <alignment vertical="center"/>
    </xf>
    <xf numFmtId="0" fontId="2" fillId="0" borderId="14" xfId="0" applyFont="1" applyBorder="1" applyAlignment="1">
      <alignment vertical="center"/>
    </xf>
    <xf numFmtId="0" fontId="2" fillId="0" borderId="25" xfId="0" applyFont="1" applyBorder="1" applyAlignment="1">
      <alignment vertical="center"/>
    </xf>
    <xf numFmtId="0" fontId="2" fillId="0" borderId="26" xfId="0" applyFont="1" applyBorder="1" applyAlignment="1">
      <alignment vertical="center"/>
    </xf>
    <xf numFmtId="0" fontId="2" fillId="0" borderId="4" xfId="0" applyFont="1" applyBorder="1" applyAlignment="1">
      <alignment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11" fillId="0" borderId="14" xfId="0" applyFont="1" applyBorder="1" applyAlignment="1">
      <alignment vertical="center" wrapText="1"/>
    </xf>
    <xf numFmtId="0" fontId="11" fillId="0" borderId="7" xfId="0" applyFont="1" applyBorder="1" applyAlignment="1">
      <alignment vertical="center" wrapText="1"/>
    </xf>
    <xf numFmtId="0" fontId="11" fillId="0" borderId="15" xfId="0" applyFont="1" applyBorder="1" applyAlignment="1">
      <alignment vertical="center" wrapText="1"/>
    </xf>
    <xf numFmtId="0" fontId="11" fillId="0" borderId="2" xfId="0" applyFont="1" applyBorder="1" applyAlignment="1">
      <alignment vertical="center" wrapText="1"/>
    </xf>
    <xf numFmtId="0" fontId="11" fillId="0" borderId="0" xfId="0" applyFont="1" applyBorder="1" applyAlignment="1">
      <alignment vertical="center" wrapText="1"/>
    </xf>
    <xf numFmtId="0" fontId="11" fillId="0" borderId="3" xfId="0" applyFont="1" applyBorder="1" applyAlignment="1">
      <alignment vertical="center" wrapText="1"/>
    </xf>
    <xf numFmtId="0" fontId="2" fillId="3" borderId="8" xfId="0" applyFont="1" applyFill="1" applyBorder="1" applyAlignment="1">
      <alignment horizontal="center" vertical="center" textRotation="255"/>
    </xf>
    <xf numFmtId="0" fontId="2" fillId="3" borderId="10" xfId="0" applyFont="1" applyFill="1" applyBorder="1" applyAlignment="1">
      <alignment horizontal="center" vertical="center" textRotation="255"/>
    </xf>
    <xf numFmtId="0" fontId="2" fillId="3" borderId="9" xfId="0" applyFont="1" applyFill="1" applyBorder="1" applyAlignment="1">
      <alignment horizontal="center" vertical="center" textRotation="255"/>
    </xf>
    <xf numFmtId="0" fontId="2" fillId="3" borderId="14"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0"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2" fillId="0" borderId="14" xfId="0" applyFont="1" applyFill="1" applyBorder="1" applyAlignment="1" applyProtection="1">
      <alignment horizontal="center" vertical="center" wrapText="1"/>
      <protection hidden="1"/>
    </xf>
    <xf numFmtId="0" fontId="2" fillId="0" borderId="7" xfId="0" applyFont="1" applyFill="1" applyBorder="1" applyAlignment="1" applyProtection="1">
      <alignment horizontal="center" vertical="center" wrapText="1"/>
      <protection hidden="1"/>
    </xf>
    <xf numFmtId="0" fontId="2" fillId="0" borderId="15" xfId="0" applyFont="1" applyFill="1" applyBorder="1" applyAlignment="1" applyProtection="1">
      <alignment horizontal="center" vertical="center" wrapText="1"/>
      <protection hidden="1"/>
    </xf>
    <xf numFmtId="0" fontId="2" fillId="0" borderId="4" xfId="0" applyFont="1" applyFill="1" applyBorder="1" applyAlignment="1" applyProtection="1">
      <alignment horizontal="center" vertical="center" wrapText="1"/>
      <protection hidden="1"/>
    </xf>
    <xf numFmtId="0" fontId="2" fillId="0" borderId="5" xfId="0" applyFont="1" applyFill="1" applyBorder="1" applyAlignment="1" applyProtection="1">
      <alignment horizontal="center" vertical="center" wrapText="1"/>
      <protection hidden="1"/>
    </xf>
    <xf numFmtId="0" fontId="2" fillId="0" borderId="6" xfId="0" applyFont="1" applyFill="1" applyBorder="1" applyAlignment="1" applyProtection="1">
      <alignment horizontal="center" vertical="center" wrapText="1"/>
      <protection hidden="1"/>
    </xf>
    <xf numFmtId="0" fontId="2" fillId="0" borderId="65" xfId="0" applyFont="1" applyBorder="1" applyAlignment="1">
      <alignment vertical="center"/>
    </xf>
    <xf numFmtId="0" fontId="2" fillId="0" borderId="76" xfId="0" applyFont="1" applyBorder="1" applyAlignment="1">
      <alignment vertical="center"/>
    </xf>
    <xf numFmtId="0" fontId="2" fillId="0" borderId="77" xfId="0" applyFont="1" applyBorder="1" applyAlignment="1">
      <alignment vertical="center"/>
    </xf>
    <xf numFmtId="0" fontId="2" fillId="0" borderId="63" xfId="0" applyFont="1" applyBorder="1" applyAlignment="1">
      <alignment vertical="center"/>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2" xfId="0" applyFont="1" applyBorder="1" applyAlignment="1">
      <alignment vertical="center" wrapText="1"/>
    </xf>
    <xf numFmtId="0" fontId="2" fillId="0" borderId="0" xfId="0" applyFont="1" applyBorder="1" applyAlignment="1">
      <alignmen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xf>
    <xf numFmtId="0" fontId="2" fillId="0" borderId="11"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55"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70" xfId="0" applyFont="1" applyBorder="1" applyAlignment="1">
      <alignment horizontal="center" vertical="center" wrapText="1"/>
    </xf>
    <xf numFmtId="0" fontId="2" fillId="0" borderId="53"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7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0" xfId="0" applyFont="1" applyBorder="1" applyAlignment="1">
      <alignment horizontal="center" vertical="center" wrapText="1"/>
    </xf>
    <xf numFmtId="0" fontId="2" fillId="0" borderId="40" xfId="0" applyFont="1" applyBorder="1" applyAlignment="1">
      <alignment vertical="center" wrapText="1"/>
    </xf>
    <xf numFmtId="0" fontId="2" fillId="0" borderId="41" xfId="0" applyFont="1" applyBorder="1" applyAlignment="1">
      <alignment vertical="center" wrapText="1"/>
    </xf>
    <xf numFmtId="0" fontId="2" fillId="0" borderId="42" xfId="0" applyFont="1" applyBorder="1" applyAlignment="1">
      <alignment vertical="center" wrapText="1"/>
    </xf>
    <xf numFmtId="0" fontId="2" fillId="0" borderId="43" xfId="0" applyFont="1" applyBorder="1" applyAlignment="1">
      <alignment vertical="center" wrapText="1"/>
    </xf>
    <xf numFmtId="0" fontId="2" fillId="0" borderId="44" xfId="0" applyFont="1" applyBorder="1" applyAlignment="1">
      <alignment vertical="center" wrapText="1"/>
    </xf>
    <xf numFmtId="0" fontId="2" fillId="0" borderId="45" xfId="0" applyFont="1" applyBorder="1" applyAlignment="1">
      <alignment vertical="center" wrapText="1"/>
    </xf>
    <xf numFmtId="0" fontId="2" fillId="0" borderId="46" xfId="0" applyFont="1" applyBorder="1" applyAlignment="1">
      <alignment vertical="center" wrapText="1"/>
    </xf>
    <xf numFmtId="0" fontId="2" fillId="0" borderId="47" xfId="0" applyFont="1" applyBorder="1" applyAlignment="1">
      <alignment vertical="center" wrapText="1"/>
    </xf>
    <xf numFmtId="0" fontId="2" fillId="0" borderId="48" xfId="0" applyFont="1" applyBorder="1" applyAlignment="1">
      <alignment vertical="center" wrapText="1"/>
    </xf>
    <xf numFmtId="0" fontId="6" fillId="5" borderId="64" xfId="0" applyFont="1" applyFill="1" applyBorder="1" applyAlignment="1" applyProtection="1">
      <alignment vertical="center"/>
    </xf>
    <xf numFmtId="0" fontId="6" fillId="5" borderId="65" xfId="0" applyFont="1" applyFill="1" applyBorder="1" applyAlignment="1" applyProtection="1">
      <alignment vertical="center"/>
    </xf>
    <xf numFmtId="0" fontId="6" fillId="5" borderId="60" xfId="0" applyFont="1" applyFill="1" applyBorder="1" applyAlignment="1" applyProtection="1">
      <alignment vertical="center"/>
    </xf>
    <xf numFmtId="0" fontId="6" fillId="5" borderId="61" xfId="0" applyFont="1" applyFill="1" applyBorder="1" applyAlignment="1" applyProtection="1">
      <alignment vertical="center"/>
    </xf>
    <xf numFmtId="0" fontId="11" fillId="3" borderId="2"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11" fillId="0" borderId="11" xfId="0" applyFont="1" applyBorder="1" applyAlignment="1">
      <alignment vertical="center" wrapText="1"/>
    </xf>
    <xf numFmtId="0" fontId="11" fillId="0" borderId="12" xfId="0" applyFont="1" applyBorder="1" applyAlignment="1">
      <alignment vertical="center" wrapText="1"/>
    </xf>
    <xf numFmtId="0" fontId="6" fillId="5" borderId="57" xfId="0" applyFont="1" applyFill="1" applyBorder="1" applyAlignment="1" applyProtection="1">
      <alignment vertical="center"/>
    </xf>
    <xf numFmtId="0" fontId="6" fillId="5" borderId="58" xfId="0" applyFont="1" applyFill="1" applyBorder="1" applyAlignment="1" applyProtection="1">
      <alignment vertical="center"/>
    </xf>
    <xf numFmtId="0" fontId="6" fillId="5" borderId="62" xfId="0" applyFont="1" applyFill="1" applyBorder="1" applyAlignment="1" applyProtection="1">
      <alignment vertical="center"/>
    </xf>
    <xf numFmtId="0" fontId="6" fillId="5" borderId="63" xfId="0" applyFont="1" applyFill="1" applyBorder="1" applyAlignment="1" applyProtection="1">
      <alignment vertical="center"/>
    </xf>
    <xf numFmtId="0" fontId="3" fillId="0" borderId="34" xfId="0" applyFont="1" applyFill="1" applyBorder="1" applyAlignment="1" applyProtection="1">
      <alignment vertical="center"/>
      <protection hidden="1"/>
    </xf>
    <xf numFmtId="0" fontId="3" fillId="0" borderId="12" xfId="0" applyFont="1" applyFill="1" applyBorder="1" applyAlignment="1" applyProtection="1">
      <alignment vertical="center"/>
      <protection hidden="1"/>
    </xf>
    <xf numFmtId="0" fontId="2" fillId="0" borderId="14" xfId="0" applyFont="1" applyBorder="1" applyAlignment="1">
      <alignment horizontal="right" vertical="center"/>
    </xf>
    <xf numFmtId="0" fontId="2" fillId="0" borderId="4" xfId="0" applyFont="1" applyBorder="1" applyAlignment="1">
      <alignment horizontal="right" vertical="center"/>
    </xf>
    <xf numFmtId="0" fontId="2" fillId="3" borderId="72" xfId="0" applyFont="1" applyFill="1" applyBorder="1" applyAlignment="1">
      <alignment horizontal="center" vertical="center"/>
    </xf>
    <xf numFmtId="0" fontId="2" fillId="3" borderId="68" xfId="0" applyFont="1" applyFill="1" applyBorder="1" applyAlignment="1">
      <alignment horizontal="center" vertical="center"/>
    </xf>
    <xf numFmtId="0" fontId="2" fillId="3" borderId="73" xfId="0" applyFont="1" applyFill="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78" xfId="0" applyFont="1" applyBorder="1" applyAlignment="1">
      <alignment horizontal="center" vertical="center"/>
    </xf>
    <xf numFmtId="0" fontId="2" fillId="0" borderId="79" xfId="0" applyFont="1" applyBorder="1" applyAlignment="1">
      <alignment horizontal="center" vertical="center"/>
    </xf>
    <xf numFmtId="0" fontId="2" fillId="0" borderId="59" xfId="0" applyFont="1" applyBorder="1" applyAlignment="1">
      <alignment vertical="center"/>
    </xf>
    <xf numFmtId="0" fontId="6" fillId="5" borderId="51" xfId="0" applyFont="1" applyFill="1" applyBorder="1" applyAlignment="1" applyProtection="1">
      <alignment horizontal="center" vertical="center" wrapText="1"/>
    </xf>
    <xf numFmtId="0" fontId="6" fillId="5" borderId="80" xfId="0" applyFont="1" applyFill="1" applyBorder="1" applyAlignment="1" applyProtection="1">
      <alignment horizontal="center" vertical="center" wrapText="1"/>
    </xf>
    <xf numFmtId="0" fontId="6" fillId="5" borderId="50" xfId="0" applyFont="1" applyFill="1" applyBorder="1" applyAlignment="1" applyProtection="1">
      <alignment horizontal="center" vertical="center" wrapText="1"/>
    </xf>
    <xf numFmtId="0" fontId="6" fillId="5" borderId="29" xfId="0" applyFont="1" applyFill="1" applyBorder="1" applyAlignment="1" applyProtection="1">
      <alignment horizontal="center" vertical="center" wrapText="1"/>
    </xf>
    <xf numFmtId="0" fontId="6" fillId="5" borderId="28" xfId="0" applyFont="1" applyFill="1" applyBorder="1" applyAlignment="1" applyProtection="1">
      <alignment horizontal="center" vertical="center" wrapText="1"/>
    </xf>
    <xf numFmtId="0" fontId="6" fillId="5" borderId="49" xfId="0" applyFont="1" applyFill="1" applyBorder="1" applyAlignment="1" applyProtection="1">
      <alignment horizontal="center" vertical="center" wrapText="1"/>
    </xf>
    <xf numFmtId="0" fontId="6" fillId="5" borderId="66" xfId="0" applyFont="1" applyFill="1" applyBorder="1" applyAlignment="1" applyProtection="1">
      <alignment horizontal="center" vertical="center" wrapText="1"/>
    </xf>
    <xf numFmtId="0" fontId="2" fillId="0" borderId="15" xfId="0" applyFont="1" applyBorder="1" applyAlignment="1">
      <alignment vertical="center"/>
    </xf>
    <xf numFmtId="0" fontId="2" fillId="0" borderId="6" xfId="0" applyFont="1" applyBorder="1" applyAlignment="1">
      <alignment vertical="center"/>
    </xf>
    <xf numFmtId="0" fontId="6" fillId="5" borderId="81" xfId="0" applyFont="1" applyFill="1" applyBorder="1" applyAlignment="1" applyProtection="1">
      <alignment horizontal="center" vertical="center" wrapText="1"/>
    </xf>
    <xf numFmtId="0" fontId="6" fillId="5" borderId="82" xfId="0" applyFont="1" applyFill="1" applyBorder="1" applyAlignment="1" applyProtection="1">
      <alignment horizontal="center" vertical="center" wrapText="1"/>
    </xf>
    <xf numFmtId="0" fontId="6" fillId="5" borderId="83" xfId="0" applyFont="1" applyFill="1" applyBorder="1" applyAlignment="1" applyProtection="1">
      <alignment horizontal="center" vertical="center" wrapText="1"/>
    </xf>
    <xf numFmtId="0" fontId="6" fillId="5" borderId="17" xfId="0" applyFont="1" applyFill="1" applyBorder="1" applyAlignment="1" applyProtection="1">
      <alignment horizontal="center" vertical="center" wrapText="1"/>
    </xf>
    <xf numFmtId="0" fontId="6" fillId="5" borderId="18" xfId="0" applyFont="1" applyFill="1" applyBorder="1" applyAlignment="1" applyProtection="1">
      <alignment horizontal="center" vertical="center" wrapText="1"/>
    </xf>
  </cellXfs>
  <cellStyles count="1">
    <cellStyle name="標準" xfId="0" builtinId="0"/>
  </cellStyles>
  <dxfs count="148">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solid">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solid">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18</xdr:col>
      <xdr:colOff>497626</xdr:colOff>
      <xdr:row>17</xdr:row>
      <xdr:rowOff>0</xdr:rowOff>
    </xdr:from>
    <xdr:to>
      <xdr:col>35</xdr:col>
      <xdr:colOff>348136</xdr:colOff>
      <xdr:row>22</xdr:row>
      <xdr:rowOff>130810</xdr:rowOff>
    </xdr:to>
    <xdr:sp macro="" textlink="">
      <xdr:nvSpPr>
        <xdr:cNvPr id="3" name="正方形/長方形 2">
          <a:extLst>
            <a:ext uri="{FF2B5EF4-FFF2-40B4-BE49-F238E27FC236}">
              <a16:creationId xmlns:a16="http://schemas.microsoft.com/office/drawing/2014/main" id="{E2698069-5267-4597-8725-8F45A6EECB77}"/>
            </a:ext>
          </a:extLst>
        </xdr:cNvPr>
        <xdr:cNvSpPr/>
      </xdr:nvSpPr>
      <xdr:spPr>
        <a:xfrm>
          <a:off x="6784126" y="3937000"/>
          <a:ext cx="7184760" cy="140081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１．＜評価点１＞工事成績評定</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日まで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の間に完成検査を受け、小松市から工事成績評定の通知を受けた工事について、工事業種ごとの成績評定の平均点により評価点の加点・減点を行います。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ＪＶの構成員としての施工実績も含みます。主観的事項に関する調査票の記載は、業種ごとに契約単位で行ってください。</a:t>
          </a:r>
        </a:p>
      </xdr:txBody>
    </xdr:sp>
    <xdr:clientData/>
  </xdr:twoCellAnchor>
  <xdr:twoCellAnchor>
    <xdr:from>
      <xdr:col>18</xdr:col>
      <xdr:colOff>497626</xdr:colOff>
      <xdr:row>27</xdr:row>
      <xdr:rowOff>211666</xdr:rowOff>
    </xdr:from>
    <xdr:to>
      <xdr:col>35</xdr:col>
      <xdr:colOff>348136</xdr:colOff>
      <xdr:row>33</xdr:row>
      <xdr:rowOff>60537</xdr:rowOff>
    </xdr:to>
    <xdr:sp macro="" textlink="">
      <xdr:nvSpPr>
        <xdr:cNvPr id="4" name="正方形/長方形 3">
          <a:extLst>
            <a:ext uri="{FF2B5EF4-FFF2-40B4-BE49-F238E27FC236}">
              <a16:creationId xmlns:a16="http://schemas.microsoft.com/office/drawing/2014/main" id="{A32F1322-2D12-4A1F-B3ED-5AD78310909B}"/>
            </a:ext>
          </a:extLst>
        </xdr:cNvPr>
        <xdr:cNvSpPr/>
      </xdr:nvSpPr>
      <xdr:spPr>
        <a:xfrm>
          <a:off x="6784126" y="6688666"/>
          <a:ext cx="7184760" cy="137287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２．＜評価点２＞優良建設工事施工業者表彰</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までの間に、小松市建設工事表彰実施要綱第２条第１項第１号から第４号に該当し受賞された実績により、受賞工事の業種ごとに主観点数を加点します。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ＪＶの構成員としての受賞も実績として認めます。該当の有無及び表彰内容を選択してください。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業種につき上限</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20</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点</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です。その他表彰（建設技術提案工事表彰、人材育成貢献工事表彰、環境共生貢献工事表彰）については、いずれかの表彰を受けていた場合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点を付与します。</a:t>
          </a:r>
        </a:p>
      </xdr:txBody>
    </xdr:sp>
    <xdr:clientData/>
  </xdr:twoCellAnchor>
  <xdr:twoCellAnchor>
    <xdr:from>
      <xdr:col>18</xdr:col>
      <xdr:colOff>497625</xdr:colOff>
      <xdr:row>35</xdr:row>
      <xdr:rowOff>152825</xdr:rowOff>
    </xdr:from>
    <xdr:to>
      <xdr:col>35</xdr:col>
      <xdr:colOff>348135</xdr:colOff>
      <xdr:row>43</xdr:row>
      <xdr:rowOff>174202</xdr:rowOff>
    </xdr:to>
    <xdr:sp macro="" textlink="">
      <xdr:nvSpPr>
        <xdr:cNvPr id="5" name="正方形/長方形 4">
          <a:extLst>
            <a:ext uri="{FF2B5EF4-FFF2-40B4-BE49-F238E27FC236}">
              <a16:creationId xmlns:a16="http://schemas.microsoft.com/office/drawing/2014/main" id="{75E1EB07-8879-4367-B22B-C10D50F3A304}"/>
            </a:ext>
          </a:extLst>
        </xdr:cNvPr>
        <xdr:cNvSpPr/>
      </xdr:nvSpPr>
      <xdr:spPr>
        <a:xfrm>
          <a:off x="6784125" y="8661825"/>
          <a:ext cx="7184760" cy="1989877"/>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３．＜評価点３＞技術者数</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日現在、</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建設業法第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項の規定による技術検定に合格した者、監理技術者資格者証を有する者または建築士法に規定する建築士の免許を有する者の実人数により下記のとおり主観点数を申請する全業種に加点します。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該当人数欄に記入してください。該当がない場合は記入不要です。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添付書類</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・経営事項審査申請時の技術職員名簿の写し（</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級または</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級であることがわかるよう色分けするなどして提出してください。）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・退職者：名簿に退職年月日を記入</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・追加者：該当者を名簿に追加記入し、資格と雇用を確認できる書類を添付すること</a:t>
          </a:r>
        </a:p>
      </xdr:txBody>
    </xdr:sp>
    <xdr:clientData/>
  </xdr:twoCellAnchor>
  <xdr:twoCellAnchor>
    <xdr:from>
      <xdr:col>18</xdr:col>
      <xdr:colOff>497625</xdr:colOff>
      <xdr:row>44</xdr:row>
      <xdr:rowOff>250402</xdr:rowOff>
    </xdr:from>
    <xdr:to>
      <xdr:col>35</xdr:col>
      <xdr:colOff>348135</xdr:colOff>
      <xdr:row>50</xdr:row>
      <xdr:rowOff>94403</xdr:rowOff>
    </xdr:to>
    <xdr:sp macro="" textlink="">
      <xdr:nvSpPr>
        <xdr:cNvPr id="6" name="正方形/長方形 5">
          <a:extLst>
            <a:ext uri="{FF2B5EF4-FFF2-40B4-BE49-F238E27FC236}">
              <a16:creationId xmlns:a16="http://schemas.microsoft.com/office/drawing/2014/main" id="{5EC4375C-6D2F-4F88-9D13-70F300E4A515}"/>
            </a:ext>
          </a:extLst>
        </xdr:cNvPr>
        <xdr:cNvSpPr/>
      </xdr:nvSpPr>
      <xdr:spPr>
        <a:xfrm>
          <a:off x="6784125" y="10981902"/>
          <a:ext cx="7184760" cy="136800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４．＜評価点４＞指名停止措置の有無</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日まで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の間に、小松市の指名停止措置を受けた期間の累計により下記のとおり主観点数を申請する全業種に対して減点します。なお、指名停止期間の始期が上記期間中に含まれる場合を対象とします。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指名停止期間の始期が令和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日以前の場合は、終期が令和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日以降であっても評価の対象となりません。</a:t>
          </a:r>
        </a:p>
      </xdr:txBody>
    </xdr:sp>
    <xdr:clientData/>
  </xdr:twoCellAnchor>
  <xdr:twoCellAnchor>
    <xdr:from>
      <xdr:col>18</xdr:col>
      <xdr:colOff>497625</xdr:colOff>
      <xdr:row>53</xdr:row>
      <xdr:rowOff>2963</xdr:rowOff>
    </xdr:from>
    <xdr:to>
      <xdr:col>35</xdr:col>
      <xdr:colOff>348135</xdr:colOff>
      <xdr:row>61</xdr:row>
      <xdr:rowOff>172084</xdr:rowOff>
    </xdr:to>
    <xdr:sp macro="" textlink="">
      <xdr:nvSpPr>
        <xdr:cNvPr id="7" name="正方形/長方形 6">
          <a:extLst>
            <a:ext uri="{FF2B5EF4-FFF2-40B4-BE49-F238E27FC236}">
              <a16:creationId xmlns:a16="http://schemas.microsoft.com/office/drawing/2014/main" id="{10E7B0BF-1561-4CEA-9C71-8DE21534541F}"/>
            </a:ext>
          </a:extLst>
        </xdr:cNvPr>
        <xdr:cNvSpPr/>
      </xdr:nvSpPr>
      <xdr:spPr>
        <a:xfrm>
          <a:off x="6784125" y="13020463"/>
          <a:ext cx="7184760" cy="213762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５．＜評価点５＞次世代育成雇用環境の整備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日現在</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、「次世代育成支援対策推進法」第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条の規定に基づき、一般事業主行動計画を策定し厚生労働大臣（労働局）に届出をしている者（行動計画期間中であること）及び同法第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13</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条の規定に基づく認定を受けている者に対し、申請する全業種に対して下記のとおり主観点数を加点します。該当の点数を○で囲ってください。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該当がない場合は記入不要です。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添付書類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・届出のみ：厚生労働省に届出した書類で、受理されたことが確認できるもの</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・認定あり：基準適合一般事業主認定通知書の写し</a:t>
          </a:r>
        </a:p>
      </xdr:txBody>
    </xdr:sp>
    <xdr:clientData/>
  </xdr:twoCellAnchor>
  <xdr:twoCellAnchor>
    <xdr:from>
      <xdr:col>18</xdr:col>
      <xdr:colOff>497626</xdr:colOff>
      <xdr:row>63</xdr:row>
      <xdr:rowOff>17782</xdr:rowOff>
    </xdr:from>
    <xdr:to>
      <xdr:col>35</xdr:col>
      <xdr:colOff>348136</xdr:colOff>
      <xdr:row>76</xdr:row>
      <xdr:rowOff>154940</xdr:rowOff>
    </xdr:to>
    <xdr:sp macro="" textlink="">
      <xdr:nvSpPr>
        <xdr:cNvPr id="8" name="正方形/長方形 7">
          <a:extLst>
            <a:ext uri="{FF2B5EF4-FFF2-40B4-BE49-F238E27FC236}">
              <a16:creationId xmlns:a16="http://schemas.microsoft.com/office/drawing/2014/main" id="{E0247EF2-B35B-4FD4-A2E9-FBEF8D738D44}"/>
            </a:ext>
          </a:extLst>
        </xdr:cNvPr>
        <xdr:cNvSpPr/>
      </xdr:nvSpPr>
      <xdr:spPr>
        <a:xfrm>
          <a:off x="6784126" y="15448282"/>
          <a:ext cx="7184760" cy="312165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６．＜評価点６＞障がい者の雇用状況</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日現在、「障害者の雇用の促進等に関する法律」第２条に定める障がい者を法定雇用障がい者数（法定雇用率</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％）を超えて雇用している者に対し、下記のとおり主観点数を申請する全業種に対して加点します。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障がい者数の算定方法は「障害者の雇用の促進等に関する法律」の規定によります。法定雇用障がい者数、雇用障がい者数の人数を記入してください。（Ａ）＜（Ｂ）のとき加点されます。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該当がない場合は記入不要です。</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添付書類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①障がい者雇用義務あり（労働者</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人以上）</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障害者雇用状況報告書の写し（ハローワークの受領が確認できるもの）</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②</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障がい者雇用義務</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（労働者</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未満</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　・障害を受けていることを確認できるもの（障害者手帳、療育手帳又は精神障害者保険手帳の写し等）</a:t>
          </a:r>
          <a:endParaRPr lang="en-US"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　・常時雇用していることを確認できるもの（健康保険・厚生年金被保険者標準報酬決定通知書、雇用保険被保険者資格取得等確認通知書、住民税特別徴収税額通知書、所属する事業所の雇用証明書（代表印要）等）</a:t>
          </a:r>
          <a:endParaRPr lang="en-US"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497625</xdr:colOff>
      <xdr:row>78</xdr:row>
      <xdr:rowOff>19263</xdr:rowOff>
    </xdr:from>
    <xdr:to>
      <xdr:col>35</xdr:col>
      <xdr:colOff>348135</xdr:colOff>
      <xdr:row>82</xdr:row>
      <xdr:rowOff>20322</xdr:rowOff>
    </xdr:to>
    <xdr:sp macro="" textlink="">
      <xdr:nvSpPr>
        <xdr:cNvPr id="9" name="正方形/長方形 8">
          <a:extLst>
            <a:ext uri="{FF2B5EF4-FFF2-40B4-BE49-F238E27FC236}">
              <a16:creationId xmlns:a16="http://schemas.microsoft.com/office/drawing/2014/main" id="{761C0571-7F52-4577-856B-41F9B11D6E09}"/>
            </a:ext>
          </a:extLst>
        </xdr:cNvPr>
        <xdr:cNvSpPr/>
      </xdr:nvSpPr>
      <xdr:spPr>
        <a:xfrm>
          <a:off x="6784125" y="18942263"/>
          <a:ext cx="7184760" cy="101705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７．＜評価点７＞除雪・災害及びその他地域貢献</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令和７年度において、小松市との除雪・災害等の契約締結の有無及びその他地域貢献の有無により、申請する全業種に対して加点します。</a:t>
          </a:r>
        </a:p>
      </xdr:txBody>
    </xdr:sp>
    <xdr:clientData/>
  </xdr:twoCellAnchor>
  <xdr:twoCellAnchor>
    <xdr:from>
      <xdr:col>19</xdr:col>
      <xdr:colOff>80857</xdr:colOff>
      <xdr:row>5</xdr:row>
      <xdr:rowOff>116416</xdr:rowOff>
    </xdr:from>
    <xdr:to>
      <xdr:col>28</xdr:col>
      <xdr:colOff>66463</xdr:colOff>
      <xdr:row>7</xdr:row>
      <xdr:rowOff>22225</xdr:rowOff>
    </xdr:to>
    <xdr:sp macro="" textlink="">
      <xdr:nvSpPr>
        <xdr:cNvPr id="10" name="正方形/長方形 9">
          <a:extLst>
            <a:ext uri="{FF2B5EF4-FFF2-40B4-BE49-F238E27FC236}">
              <a16:creationId xmlns:a16="http://schemas.microsoft.com/office/drawing/2014/main" id="{9F6FDF6E-789A-4F68-B169-34DB3427B8DB}"/>
            </a:ext>
          </a:extLst>
        </xdr:cNvPr>
        <xdr:cNvSpPr/>
      </xdr:nvSpPr>
      <xdr:spPr>
        <a:xfrm>
          <a:off x="6875357" y="1386416"/>
          <a:ext cx="3700356" cy="477309"/>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太枠内について、選択または入力してください。</a:t>
          </a:r>
        </a:p>
      </xdr:txBody>
    </xdr:sp>
    <xdr:clientData/>
  </xdr:twoCellAnchor>
  <xdr:twoCellAnchor>
    <xdr:from>
      <xdr:col>18</xdr:col>
      <xdr:colOff>497626</xdr:colOff>
      <xdr:row>91</xdr:row>
      <xdr:rowOff>19051</xdr:rowOff>
    </xdr:from>
    <xdr:to>
      <xdr:col>27</xdr:col>
      <xdr:colOff>104776</xdr:colOff>
      <xdr:row>93</xdr:row>
      <xdr:rowOff>174202</xdr:rowOff>
    </xdr:to>
    <xdr:sp macro="" textlink="">
      <xdr:nvSpPr>
        <xdr:cNvPr id="11" name="正方形/長方形 10">
          <a:extLst>
            <a:ext uri="{FF2B5EF4-FFF2-40B4-BE49-F238E27FC236}">
              <a16:creationId xmlns:a16="http://schemas.microsoft.com/office/drawing/2014/main" id="{1EE275E6-BB75-4F10-9AF7-6548BE54D82A}"/>
            </a:ext>
          </a:extLst>
        </xdr:cNvPr>
        <xdr:cNvSpPr/>
      </xdr:nvSpPr>
      <xdr:spPr>
        <a:xfrm>
          <a:off x="7012726" y="21812251"/>
          <a:ext cx="3398100" cy="650451"/>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FF0000"/>
              </a:solidFill>
              <a:latin typeface="ＭＳ ゴシック" panose="020B0609070205080204" pitchFamily="49" charset="-128"/>
              <a:ea typeface="ＭＳ ゴシック" panose="020B0609070205080204" pitchFamily="49" charset="-128"/>
            </a:rPr>
            <a:t>８．評価点数集計は入力不要です。</a:t>
          </a:r>
          <a:endParaRPr kumimoji="1" lang="en-US" altLang="ja-JP" sz="11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21378</xdr:colOff>
      <xdr:row>0</xdr:row>
      <xdr:rowOff>101601</xdr:rowOff>
    </xdr:from>
    <xdr:ext cx="990600" cy="478593"/>
    <xdr:sp macro="" textlink="">
      <xdr:nvSpPr>
        <xdr:cNvPr id="2" name="テキスト ボックス 1">
          <a:extLst>
            <a:ext uri="{FF2B5EF4-FFF2-40B4-BE49-F238E27FC236}">
              <a16:creationId xmlns:a16="http://schemas.microsoft.com/office/drawing/2014/main" id="{03ABE578-0E94-481B-A08D-3A4CE066FC84}"/>
            </a:ext>
          </a:extLst>
        </xdr:cNvPr>
        <xdr:cNvSpPr txBox="1"/>
      </xdr:nvSpPr>
      <xdr:spPr>
        <a:xfrm>
          <a:off x="381211" y="101601"/>
          <a:ext cx="990600" cy="478593"/>
        </a:xfrm>
        <a:prstGeom prst="rect">
          <a:avLst/>
        </a:prstGeom>
        <a:no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800" b="1">
              <a:solidFill>
                <a:srgbClr val="FF0000"/>
              </a:solidFill>
            </a:rPr>
            <a:t>記入例</a:t>
          </a:r>
        </a:p>
      </xdr:txBody>
    </xdr:sp>
    <xdr:clientData/>
  </xdr:oneCellAnchor>
  <xdr:twoCellAnchor>
    <xdr:from>
      <xdr:col>18</xdr:col>
      <xdr:colOff>129961</xdr:colOff>
      <xdr:row>17</xdr:row>
      <xdr:rowOff>0</xdr:rowOff>
    </xdr:from>
    <xdr:to>
      <xdr:col>33</xdr:col>
      <xdr:colOff>236889</xdr:colOff>
      <xdr:row>22</xdr:row>
      <xdr:rowOff>127000</xdr:rowOff>
    </xdr:to>
    <xdr:sp macro="" textlink="">
      <xdr:nvSpPr>
        <xdr:cNvPr id="3" name="正方形/長方形 2">
          <a:extLst>
            <a:ext uri="{FF2B5EF4-FFF2-40B4-BE49-F238E27FC236}">
              <a16:creationId xmlns:a16="http://schemas.microsoft.com/office/drawing/2014/main" id="{C9CFD7CC-BDE5-4874-92BF-15917B8CD10C}"/>
            </a:ext>
          </a:extLst>
        </xdr:cNvPr>
        <xdr:cNvSpPr/>
      </xdr:nvSpPr>
      <xdr:spPr>
        <a:xfrm>
          <a:off x="6606961" y="3820583"/>
          <a:ext cx="6478095" cy="134408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１．＜評価点１＞工事成績評定</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日まで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の間に完成検査を受け、小松市から工事成績評定の通知を受けた工事について、工事業種ごとの成績評定の平均点により評価点の加点・減点を行います。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ＪＶの構成員としての施工実績も含みます。主観的事項に関する調査票の記載は、業種ごとに契約単位で行ってください。</a:t>
          </a:r>
        </a:p>
      </xdr:txBody>
    </xdr:sp>
    <xdr:clientData/>
  </xdr:twoCellAnchor>
  <xdr:twoCellAnchor>
    <xdr:from>
      <xdr:col>18</xdr:col>
      <xdr:colOff>126791</xdr:colOff>
      <xdr:row>27</xdr:row>
      <xdr:rowOff>211666</xdr:rowOff>
    </xdr:from>
    <xdr:to>
      <xdr:col>33</xdr:col>
      <xdr:colOff>231814</xdr:colOff>
      <xdr:row>33</xdr:row>
      <xdr:rowOff>52917</xdr:rowOff>
    </xdr:to>
    <xdr:sp macro="" textlink="">
      <xdr:nvSpPr>
        <xdr:cNvPr id="4" name="正方形/長方形 3">
          <a:extLst>
            <a:ext uri="{FF2B5EF4-FFF2-40B4-BE49-F238E27FC236}">
              <a16:creationId xmlns:a16="http://schemas.microsoft.com/office/drawing/2014/main" id="{BAB80409-C026-4517-9A1D-515075269718}"/>
            </a:ext>
          </a:extLst>
        </xdr:cNvPr>
        <xdr:cNvSpPr/>
      </xdr:nvSpPr>
      <xdr:spPr>
        <a:xfrm>
          <a:off x="6603791" y="6466416"/>
          <a:ext cx="6476190" cy="130175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２．＜評価点２＞優良建設工事施工業者表彰</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までの間に、小松市建設工事表彰実施要綱第２条第１項第１号から第４号に該当し受賞された実績により、受賞工事の業種ごとに主観点数を加点します。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ＪＶの構成員としての受賞も実績として認めます。該当の有無及び表彰内容を選択してください。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業種につき上限</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20</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点</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です。その他表彰（建設技術提案工事表彰、人材育成貢献工事表彰、環境共生貢献工事表彰）については、いずれかの表彰を受けていた場合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点を付与します。</a:t>
          </a:r>
        </a:p>
      </xdr:txBody>
    </xdr:sp>
    <xdr:clientData/>
  </xdr:twoCellAnchor>
  <xdr:twoCellAnchor>
    <xdr:from>
      <xdr:col>18</xdr:col>
      <xdr:colOff>135042</xdr:colOff>
      <xdr:row>35</xdr:row>
      <xdr:rowOff>152825</xdr:rowOff>
    </xdr:from>
    <xdr:to>
      <xdr:col>33</xdr:col>
      <xdr:colOff>240065</xdr:colOff>
      <xdr:row>43</xdr:row>
      <xdr:rowOff>179917</xdr:rowOff>
    </xdr:to>
    <xdr:sp macro="" textlink="">
      <xdr:nvSpPr>
        <xdr:cNvPr id="5" name="正方形/長方形 4">
          <a:extLst>
            <a:ext uri="{FF2B5EF4-FFF2-40B4-BE49-F238E27FC236}">
              <a16:creationId xmlns:a16="http://schemas.microsoft.com/office/drawing/2014/main" id="{C15815A4-F882-46E0-A1A6-0CE7F66D040D}"/>
            </a:ext>
          </a:extLst>
        </xdr:cNvPr>
        <xdr:cNvSpPr/>
      </xdr:nvSpPr>
      <xdr:spPr>
        <a:xfrm>
          <a:off x="6612042" y="8354908"/>
          <a:ext cx="6476190" cy="220725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３．＜評価点３＞技術者数</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日現在、</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建設業法第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項の規定による技術検定に合格した者、監理技術者資格者証を有する者または建築士法に規定する建築士の免許を有する者の実人数により下記のとおり主観点数を申請する全業種に加点します。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該当人数欄に記入してください。該当がない場合は記入不要です。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添付書類</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・経営事項審査申請時の技術職員名簿の写し（</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級または</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級であることがわかるよう色分けするなどして提出してください。）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・退職者：名簿に退職年月日を記入</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・追加者：該当者を名簿に追加記入し、資格と雇用を確認できる書類を添付すること</a:t>
          </a:r>
        </a:p>
      </xdr:txBody>
    </xdr:sp>
    <xdr:clientData/>
  </xdr:twoCellAnchor>
  <xdr:twoCellAnchor>
    <xdr:from>
      <xdr:col>18</xdr:col>
      <xdr:colOff>133139</xdr:colOff>
      <xdr:row>44</xdr:row>
      <xdr:rowOff>242782</xdr:rowOff>
    </xdr:from>
    <xdr:to>
      <xdr:col>33</xdr:col>
      <xdr:colOff>249592</xdr:colOff>
      <xdr:row>50</xdr:row>
      <xdr:rowOff>105833</xdr:rowOff>
    </xdr:to>
    <xdr:sp macro="" textlink="">
      <xdr:nvSpPr>
        <xdr:cNvPr id="6" name="正方形/長方形 5">
          <a:extLst>
            <a:ext uri="{FF2B5EF4-FFF2-40B4-BE49-F238E27FC236}">
              <a16:creationId xmlns:a16="http://schemas.microsoft.com/office/drawing/2014/main" id="{3E6348BF-5558-4F3A-B441-D1ECE5729D0D}"/>
            </a:ext>
          </a:extLst>
        </xdr:cNvPr>
        <xdr:cNvSpPr/>
      </xdr:nvSpPr>
      <xdr:spPr>
        <a:xfrm>
          <a:off x="6610139" y="10868449"/>
          <a:ext cx="6487620" cy="132355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４．＜評価点４＞指名停止措置の有無</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日から令和</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1">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1">
              <a:solidFill>
                <a:sysClr val="windowText" lastClr="000000"/>
              </a:solidFill>
              <a:latin typeface="ＭＳ ゴシック" panose="020B0609070205080204" pitchFamily="49" charset="-128"/>
              <a:ea typeface="ＭＳ ゴシック" panose="020B0609070205080204" pitchFamily="49" charset="-128"/>
            </a:rPr>
            <a:t>日まで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の間に、小松市の指名停止措置を受けた期間の累計により下記のとおり主観点数を申請する全業種に対して減点します。なお、指名停止期間の始期が上記期間中に含まれる場合を対象とします。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指名停止期間の始期が令和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日以前の場合は、終期が令和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日以降であっても評価の対象となりません。</a:t>
          </a:r>
        </a:p>
      </xdr:txBody>
    </xdr:sp>
    <xdr:clientData/>
  </xdr:twoCellAnchor>
  <xdr:twoCellAnchor>
    <xdr:from>
      <xdr:col>18</xdr:col>
      <xdr:colOff>152188</xdr:colOff>
      <xdr:row>53</xdr:row>
      <xdr:rowOff>2963</xdr:rowOff>
    </xdr:from>
    <xdr:to>
      <xdr:col>33</xdr:col>
      <xdr:colOff>264831</xdr:colOff>
      <xdr:row>61</xdr:row>
      <xdr:rowOff>164464</xdr:rowOff>
    </xdr:to>
    <xdr:sp macro="" textlink="">
      <xdr:nvSpPr>
        <xdr:cNvPr id="7" name="正方形/長方形 6">
          <a:extLst>
            <a:ext uri="{FF2B5EF4-FFF2-40B4-BE49-F238E27FC236}">
              <a16:creationId xmlns:a16="http://schemas.microsoft.com/office/drawing/2014/main" id="{5B32CF7F-76AF-4C1E-A618-5F3D226700F3}"/>
            </a:ext>
          </a:extLst>
        </xdr:cNvPr>
        <xdr:cNvSpPr/>
      </xdr:nvSpPr>
      <xdr:spPr>
        <a:xfrm>
          <a:off x="6629188" y="12819380"/>
          <a:ext cx="6483810" cy="209825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５．＜評価点５＞次世代育成雇用環境の整備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b="0">
              <a:solidFill>
                <a:sysClr val="windowText" lastClr="000000"/>
              </a:solidFill>
              <a:latin typeface="ＭＳ ゴシック" panose="020B0609070205080204" pitchFamily="49" charset="-128"/>
              <a:ea typeface="ＭＳ ゴシック" panose="020B0609070205080204" pitchFamily="49" charset="-128"/>
            </a:rPr>
            <a:t>31</a:t>
          </a:r>
          <a:r>
            <a:rPr kumimoji="1" lang="ja-JP" altLang="en-US" sz="1100" b="0">
              <a:solidFill>
                <a:sysClr val="windowText" lastClr="000000"/>
              </a:solidFill>
              <a:latin typeface="ＭＳ ゴシック" panose="020B0609070205080204" pitchFamily="49" charset="-128"/>
              <a:ea typeface="ＭＳ ゴシック" panose="020B0609070205080204" pitchFamily="49" charset="-128"/>
            </a:rPr>
            <a:t>日現在</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、「次世代育成支援対策推進法」第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条の規定に基づき、一般事業主行動計画を策定し厚生労働大臣（労働局）に届出をしている者（行動計画期間中であること）及び同法第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13</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条の規定に基づく認定を受けている者に対し、申請する全業種に対して下記のとおり主観点数を加点します。該当の点数を○で囲ってください。</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該当がない場合は記入不要です。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添付書類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・届出のみ：厚生労働省に届出した書類で、受理されたことが確認できるもの</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・認定あり：基準適合一般事業主認定通知書の写し</a:t>
          </a:r>
        </a:p>
      </xdr:txBody>
    </xdr:sp>
    <xdr:clientData/>
  </xdr:twoCellAnchor>
  <xdr:twoCellAnchor>
    <xdr:from>
      <xdr:col>18</xdr:col>
      <xdr:colOff>109643</xdr:colOff>
      <xdr:row>63</xdr:row>
      <xdr:rowOff>17782</xdr:rowOff>
    </xdr:from>
    <xdr:to>
      <xdr:col>33</xdr:col>
      <xdr:colOff>216571</xdr:colOff>
      <xdr:row>76</xdr:row>
      <xdr:rowOff>154940</xdr:rowOff>
    </xdr:to>
    <xdr:sp macro="" textlink="">
      <xdr:nvSpPr>
        <xdr:cNvPr id="8" name="正方形/長方形 7">
          <a:extLst>
            <a:ext uri="{FF2B5EF4-FFF2-40B4-BE49-F238E27FC236}">
              <a16:creationId xmlns:a16="http://schemas.microsoft.com/office/drawing/2014/main" id="{2A8BDB4F-A0DE-4D1B-8206-422899DB4897}"/>
            </a:ext>
          </a:extLst>
        </xdr:cNvPr>
        <xdr:cNvSpPr/>
      </xdr:nvSpPr>
      <xdr:spPr>
        <a:xfrm>
          <a:off x="6586643" y="15480032"/>
          <a:ext cx="6478095" cy="324865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６．＜評価点６＞障がい者の雇用状況</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年</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月</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日現在、「障害者の雇用の促進等に関する法律」第２条に定める障がい者を法定雇用障がい者数（法定雇用率</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2.5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％）を超えて雇用している者に対し、下記のとおり主観点数を申請する全業種に対して加点します。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障がい者数の算定方法は「障害者の雇用の促進等に関する法律」の規定によります。法定雇用障がい者数、雇用障がい者数の人数を記入してください。（Ａ）＜（Ｂ）のとき加点されます。</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該当がない場合は記入不要です。</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添付書類</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①障がい者雇用義務あり（労働者</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人以上）</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障害者雇用状況報告書の写し（ハローワークの受領が確認できるもの）</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②</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障がい者雇用義務</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なし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（労働者</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未満</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　・障害を受けていることを確認できるもの（障害者手帳、療育手帳又は精神障害者保険手帳の写し等）</a:t>
          </a:r>
          <a:endParaRPr lang="en-US"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lang="ja-JP" altLang="en-US" sz="1100">
              <a:solidFill>
                <a:sysClr val="windowText" lastClr="000000"/>
              </a:solidFill>
              <a:effectLst/>
              <a:latin typeface="ＭＳ ゴシック" panose="020B0609070205080204" pitchFamily="49" charset="-128"/>
              <a:ea typeface="ＭＳ ゴシック" panose="020B0609070205080204" pitchFamily="49" charset="-128"/>
            </a:rPr>
            <a:t>　・常時雇用していることを確認できるもの（健康保険・厚生年金被保険者標準報酬決定通知書、雇用保険被保険者資格取得等確認通知書、住民税特別徴収税額通知書、所属する事業所の雇用証明書（代表印要）等）</a:t>
          </a:r>
          <a:endParaRPr lang="en-US"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97576</xdr:colOff>
      <xdr:row>78</xdr:row>
      <xdr:rowOff>19263</xdr:rowOff>
    </xdr:from>
    <xdr:to>
      <xdr:col>33</xdr:col>
      <xdr:colOff>206409</xdr:colOff>
      <xdr:row>82</xdr:row>
      <xdr:rowOff>12702</xdr:rowOff>
    </xdr:to>
    <xdr:sp macro="" textlink="">
      <xdr:nvSpPr>
        <xdr:cNvPr id="9" name="正方形/長方形 8">
          <a:extLst>
            <a:ext uri="{FF2B5EF4-FFF2-40B4-BE49-F238E27FC236}">
              <a16:creationId xmlns:a16="http://schemas.microsoft.com/office/drawing/2014/main" id="{D55DF8F6-A44C-4B53-AD75-9A8520019793}"/>
            </a:ext>
          </a:extLst>
        </xdr:cNvPr>
        <xdr:cNvSpPr/>
      </xdr:nvSpPr>
      <xdr:spPr>
        <a:xfrm>
          <a:off x="6574576" y="19079846"/>
          <a:ext cx="6480000" cy="96710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７．＜評価点７＞除雪・災害及びその他地域貢献</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令和７年度において、小松市との除雪・災害等の契約締結の有無及びその他地域貢献の有無により、申請する全業種に対して加点します。</a:t>
          </a:r>
        </a:p>
      </xdr:txBody>
    </xdr:sp>
    <xdr:clientData/>
  </xdr:twoCellAnchor>
  <xdr:twoCellAnchor>
    <xdr:from>
      <xdr:col>18</xdr:col>
      <xdr:colOff>211667</xdr:colOff>
      <xdr:row>5</xdr:row>
      <xdr:rowOff>116416</xdr:rowOff>
    </xdr:from>
    <xdr:to>
      <xdr:col>27</xdr:col>
      <xdr:colOff>133773</xdr:colOff>
      <xdr:row>7</xdr:row>
      <xdr:rowOff>29845</xdr:rowOff>
    </xdr:to>
    <xdr:sp macro="" textlink="">
      <xdr:nvSpPr>
        <xdr:cNvPr id="10" name="正方形/長方形 9">
          <a:extLst>
            <a:ext uri="{FF2B5EF4-FFF2-40B4-BE49-F238E27FC236}">
              <a16:creationId xmlns:a16="http://schemas.microsoft.com/office/drawing/2014/main" id="{F5806719-C78A-4343-9E59-C2D7A108BE1E}"/>
            </a:ext>
          </a:extLst>
        </xdr:cNvPr>
        <xdr:cNvSpPr/>
      </xdr:nvSpPr>
      <xdr:spPr>
        <a:xfrm>
          <a:off x="6688667" y="1344083"/>
          <a:ext cx="3689773" cy="463762"/>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太枠内について、選択または入力してください。</a:t>
          </a:r>
        </a:p>
      </xdr:txBody>
    </xdr:sp>
    <xdr:clientData/>
  </xdr:twoCellAnchor>
  <xdr:twoCellAnchor>
    <xdr:from>
      <xdr:col>18</xdr:col>
      <xdr:colOff>211668</xdr:colOff>
      <xdr:row>91</xdr:row>
      <xdr:rowOff>9526</xdr:rowOff>
    </xdr:from>
    <xdr:to>
      <xdr:col>25</xdr:col>
      <xdr:colOff>72180</xdr:colOff>
      <xdr:row>93</xdr:row>
      <xdr:rowOff>181822</xdr:rowOff>
    </xdr:to>
    <xdr:sp macro="" textlink="">
      <xdr:nvSpPr>
        <xdr:cNvPr id="12" name="正方形/長方形 11">
          <a:extLst>
            <a:ext uri="{FF2B5EF4-FFF2-40B4-BE49-F238E27FC236}">
              <a16:creationId xmlns:a16="http://schemas.microsoft.com/office/drawing/2014/main" id="{B77B6D3E-B0FF-49FA-9C14-E371D55BAE0B}"/>
            </a:ext>
          </a:extLst>
        </xdr:cNvPr>
        <xdr:cNvSpPr/>
      </xdr:nvSpPr>
      <xdr:spPr>
        <a:xfrm>
          <a:off x="6688668" y="21514859"/>
          <a:ext cx="2760345" cy="659130"/>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FF0000"/>
              </a:solidFill>
              <a:latin typeface="ＭＳ ゴシック" panose="020B0609070205080204" pitchFamily="49" charset="-128"/>
              <a:ea typeface="ＭＳ ゴシック" panose="020B0609070205080204" pitchFamily="49" charset="-128"/>
            </a:rPr>
            <a:t>８．評価点数集計は入力不要です。</a:t>
          </a:r>
          <a:endParaRPr kumimoji="1" lang="en-US" altLang="ja-JP" sz="1100" b="1">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52244-E449-4735-93C1-E26F7C215145}">
  <sheetPr>
    <tabColor rgb="FF0070C0"/>
  </sheetPr>
  <dimension ref="A1:X121"/>
  <sheetViews>
    <sheetView tabSelected="1" view="pageBreakPreview" zoomScaleNormal="100" zoomScaleSheetLayoutView="100" workbookViewId="0">
      <selection activeCell="M3" sqref="M3"/>
    </sheetView>
  </sheetViews>
  <sheetFormatPr defaultColWidth="8.69921875" defaultRowHeight="19.95" customHeight="1"/>
  <cols>
    <col min="1" max="18" width="4.69921875" style="61" customWidth="1"/>
    <col min="19" max="19" width="6.69921875" style="61" customWidth="1"/>
    <col min="20" max="22" width="4.69921875" style="61" customWidth="1"/>
    <col min="23" max="35" width="5.69921875" style="61" customWidth="1"/>
    <col min="36" max="16384" width="8.69921875" style="61"/>
  </cols>
  <sheetData>
    <row r="1" spans="1:18" ht="22.2" customHeight="1">
      <c r="A1" s="111" t="s">
        <v>0</v>
      </c>
      <c r="B1" s="112"/>
      <c r="C1" s="112"/>
      <c r="D1" s="112"/>
      <c r="E1" s="112"/>
      <c r="F1" s="112"/>
      <c r="G1" s="112"/>
      <c r="H1" s="112"/>
      <c r="I1" s="112"/>
      <c r="J1" s="112"/>
      <c r="K1" s="112"/>
      <c r="L1" s="112"/>
      <c r="M1" s="112"/>
      <c r="N1" s="112"/>
      <c r="O1" s="112"/>
      <c r="P1" s="113"/>
      <c r="Q1" s="113"/>
      <c r="R1" s="113"/>
    </row>
    <row r="2" spans="1:18" ht="10.199999999999999" customHeight="1">
      <c r="A2" s="111"/>
      <c r="B2" s="112"/>
      <c r="C2" s="112"/>
      <c r="D2" s="112"/>
      <c r="E2" s="112"/>
      <c r="F2" s="112"/>
      <c r="G2" s="112"/>
      <c r="H2" s="112"/>
      <c r="I2" s="112"/>
      <c r="J2" s="112"/>
      <c r="K2" s="112"/>
      <c r="L2" s="112"/>
      <c r="M2" s="112"/>
      <c r="N2" s="112"/>
      <c r="O2" s="112"/>
      <c r="P2" s="113"/>
      <c r="Q2" s="113"/>
      <c r="R2" s="113"/>
    </row>
    <row r="3" spans="1:18" ht="22.2" customHeight="1" thickBot="1">
      <c r="J3" s="189"/>
      <c r="K3" s="189"/>
      <c r="L3" s="189"/>
      <c r="M3" s="220"/>
      <c r="N3" s="220" t="s">
        <v>173</v>
      </c>
      <c r="O3" s="189"/>
      <c r="P3" s="220" t="s">
        <v>172</v>
      </c>
      <c r="Q3" s="189"/>
      <c r="R3" s="221" t="s">
        <v>171</v>
      </c>
    </row>
    <row r="4" spans="1:18" ht="22.2" customHeight="1">
      <c r="A4" s="114" t="s">
        <v>143</v>
      </c>
      <c r="B4" s="102"/>
      <c r="C4" s="115"/>
      <c r="D4" s="116"/>
      <c r="E4" s="254"/>
      <c r="F4" s="255"/>
      <c r="G4" s="255"/>
      <c r="H4" s="255"/>
      <c r="I4" s="255"/>
      <c r="J4" s="255"/>
      <c r="K4" s="255"/>
      <c r="L4" s="255"/>
      <c r="M4" s="255"/>
      <c r="N4" s="255"/>
      <c r="O4" s="256"/>
      <c r="P4" s="101" t="s">
        <v>188</v>
      </c>
      <c r="Q4" s="102"/>
      <c r="R4" s="103"/>
    </row>
    <row r="5" spans="1:18" ht="22.2" customHeight="1">
      <c r="A5" s="117" t="s">
        <v>1</v>
      </c>
      <c r="B5" s="118"/>
      <c r="C5" s="119"/>
      <c r="D5" s="120"/>
      <c r="E5" s="257"/>
      <c r="F5" s="258"/>
      <c r="G5" s="258"/>
      <c r="H5" s="258"/>
      <c r="I5" s="258"/>
      <c r="J5" s="258"/>
      <c r="K5" s="258"/>
      <c r="L5" s="258"/>
      <c r="M5" s="258"/>
      <c r="N5" s="258"/>
      <c r="O5" s="259"/>
      <c r="P5" s="260"/>
      <c r="Q5" s="261"/>
      <c r="R5" s="262"/>
    </row>
    <row r="6" spans="1:18" ht="22.2" customHeight="1">
      <c r="A6" s="117" t="s">
        <v>2</v>
      </c>
      <c r="B6" s="118"/>
      <c r="C6" s="119"/>
      <c r="D6" s="120"/>
      <c r="E6" s="263"/>
      <c r="F6" s="264"/>
      <c r="G6" s="264"/>
      <c r="H6" s="264"/>
      <c r="I6" s="264"/>
      <c r="J6" s="264"/>
      <c r="K6" s="264"/>
      <c r="L6" s="264"/>
      <c r="M6" s="264"/>
      <c r="N6" s="264"/>
      <c r="O6" s="264"/>
      <c r="P6" s="264"/>
      <c r="Q6" s="264"/>
      <c r="R6" s="265"/>
    </row>
    <row r="7" spans="1:18" ht="22.2" customHeight="1" thickBot="1">
      <c r="A7" s="121" t="s">
        <v>137</v>
      </c>
      <c r="B7" s="122"/>
      <c r="C7" s="123"/>
      <c r="D7" s="124"/>
      <c r="E7" s="266"/>
      <c r="F7" s="267"/>
      <c r="G7" s="267"/>
      <c r="H7" s="267"/>
      <c r="I7" s="272"/>
      <c r="J7" s="125" t="s">
        <v>136</v>
      </c>
      <c r="K7" s="122"/>
      <c r="L7" s="123"/>
      <c r="M7" s="266"/>
      <c r="N7" s="267"/>
      <c r="O7" s="267"/>
      <c r="P7" s="267"/>
      <c r="Q7" s="267"/>
      <c r="R7" s="268"/>
    </row>
    <row r="8" spans="1:18" ht="10.199999999999999" customHeight="1"/>
    <row r="9" spans="1:18" ht="15" customHeight="1">
      <c r="A9" s="61" t="s">
        <v>105</v>
      </c>
    </row>
    <row r="10" spans="1:18" ht="15" customHeight="1">
      <c r="A10" s="61" t="s">
        <v>199</v>
      </c>
    </row>
    <row r="11" spans="1:18" ht="10.199999999999999" customHeight="1"/>
    <row r="12" spans="1:18" ht="19.95" customHeight="1" thickBot="1">
      <c r="A12" s="126" t="s">
        <v>26</v>
      </c>
      <c r="B12" s="127"/>
      <c r="C12" s="127"/>
      <c r="D12" s="128"/>
      <c r="E12" s="127"/>
      <c r="F12" s="127"/>
      <c r="G12" s="127"/>
      <c r="H12" s="127"/>
      <c r="I12" s="269" t="s">
        <v>200</v>
      </c>
      <c r="J12" s="270"/>
      <c r="K12" s="270"/>
      <c r="L12" s="271"/>
      <c r="M12" s="131"/>
      <c r="N12" s="131"/>
      <c r="O12" s="131"/>
      <c r="P12" s="131"/>
    </row>
    <row r="13" spans="1:18" ht="19.95" customHeight="1">
      <c r="A13" s="200" t="s">
        <v>40</v>
      </c>
      <c r="B13" s="294"/>
      <c r="C13" s="295"/>
      <c r="D13" s="295"/>
      <c r="E13" s="295"/>
      <c r="F13" s="295"/>
      <c r="G13" s="295"/>
      <c r="H13" s="296"/>
      <c r="I13" s="297"/>
      <c r="J13" s="298"/>
      <c r="K13" s="298"/>
      <c r="L13" s="299"/>
      <c r="M13" s="131"/>
      <c r="N13" s="131"/>
      <c r="O13" s="131"/>
      <c r="P13" s="131"/>
    </row>
    <row r="14" spans="1:18" ht="19.95" customHeight="1">
      <c r="A14" s="200" t="s">
        <v>41</v>
      </c>
      <c r="B14" s="300"/>
      <c r="C14" s="301"/>
      <c r="D14" s="301"/>
      <c r="E14" s="301"/>
      <c r="F14" s="301"/>
      <c r="G14" s="301"/>
      <c r="H14" s="302"/>
      <c r="I14" s="303"/>
      <c r="J14" s="304"/>
      <c r="K14" s="304"/>
      <c r="L14" s="305"/>
      <c r="M14" s="131"/>
      <c r="N14" s="131"/>
      <c r="O14" s="131"/>
      <c r="P14" s="131"/>
    </row>
    <row r="15" spans="1:18" ht="19.95" customHeight="1" thickBot="1">
      <c r="A15" s="200" t="s">
        <v>42</v>
      </c>
      <c r="B15" s="306"/>
      <c r="C15" s="307"/>
      <c r="D15" s="307"/>
      <c r="E15" s="307"/>
      <c r="F15" s="307"/>
      <c r="G15" s="307"/>
      <c r="H15" s="308"/>
      <c r="I15" s="309"/>
      <c r="J15" s="310"/>
      <c r="K15" s="310"/>
      <c r="L15" s="311"/>
      <c r="M15" s="131"/>
      <c r="N15" s="131"/>
      <c r="O15" s="131"/>
      <c r="P15" s="131"/>
    </row>
    <row r="16" spans="1:18" ht="15" customHeight="1"/>
    <row r="17" spans="1:17" ht="19.95" customHeight="1">
      <c r="A17" s="61" t="s">
        <v>15</v>
      </c>
      <c r="Q17" s="132"/>
    </row>
    <row r="18" spans="1:17" ht="19.95" customHeight="1">
      <c r="A18" s="273" t="s">
        <v>209</v>
      </c>
      <c r="B18" s="274"/>
      <c r="C18" s="274"/>
      <c r="D18" s="275"/>
      <c r="E18" s="133" t="s">
        <v>3</v>
      </c>
      <c r="F18" s="127"/>
      <c r="G18" s="133"/>
      <c r="H18" s="133"/>
      <c r="I18" s="134" t="s">
        <v>4</v>
      </c>
      <c r="J18" s="127"/>
      <c r="K18" s="127"/>
      <c r="L18" s="135"/>
      <c r="M18" s="133" t="s">
        <v>5</v>
      </c>
      <c r="N18" s="127"/>
      <c r="O18" s="133"/>
      <c r="P18" s="130"/>
      <c r="Q18" s="132"/>
    </row>
    <row r="19" spans="1:17" ht="19.95" customHeight="1">
      <c r="A19" s="276"/>
      <c r="B19" s="277"/>
      <c r="C19" s="277"/>
      <c r="D19" s="277"/>
      <c r="E19" s="281" t="str">
        <f>IF(B13="","",B13)</f>
        <v/>
      </c>
      <c r="F19" s="282"/>
      <c r="G19" s="282"/>
      <c r="H19" s="283"/>
      <c r="I19" s="281" t="str">
        <f>IF(B14="","",B14)</f>
        <v/>
      </c>
      <c r="J19" s="282"/>
      <c r="K19" s="282"/>
      <c r="L19" s="283"/>
      <c r="M19" s="281" t="str">
        <f>IF(B15="","",B15)</f>
        <v/>
      </c>
      <c r="N19" s="282"/>
      <c r="O19" s="282"/>
      <c r="P19" s="283"/>
      <c r="Q19" s="132"/>
    </row>
    <row r="20" spans="1:17" ht="19.95" customHeight="1">
      <c r="A20" s="276"/>
      <c r="B20" s="277"/>
      <c r="C20" s="277"/>
      <c r="D20" s="277"/>
      <c r="E20" s="284"/>
      <c r="F20" s="285"/>
      <c r="G20" s="285"/>
      <c r="H20" s="286"/>
      <c r="I20" s="284"/>
      <c r="J20" s="285"/>
      <c r="K20" s="285"/>
      <c r="L20" s="286"/>
      <c r="M20" s="284"/>
      <c r="N20" s="285"/>
      <c r="O20" s="285"/>
      <c r="P20" s="286"/>
      <c r="Q20" s="132"/>
    </row>
    <row r="21" spans="1:17" ht="19.95" customHeight="1" thickBot="1">
      <c r="A21" s="278"/>
      <c r="B21" s="279"/>
      <c r="C21" s="279"/>
      <c r="D21" s="280"/>
      <c r="E21" s="136" t="s">
        <v>28</v>
      </c>
      <c r="F21" s="137" t="s">
        <v>27</v>
      </c>
      <c r="G21" s="138"/>
      <c r="H21" s="137"/>
      <c r="I21" s="139" t="s">
        <v>28</v>
      </c>
      <c r="J21" s="140" t="s">
        <v>27</v>
      </c>
      <c r="K21" s="141"/>
      <c r="L21" s="142"/>
      <c r="M21" s="139" t="s">
        <v>28</v>
      </c>
      <c r="N21" s="140" t="s">
        <v>27</v>
      </c>
      <c r="O21" s="141"/>
      <c r="P21" s="142"/>
      <c r="Q21" s="132"/>
    </row>
    <row r="22" spans="1:17" ht="19.95" customHeight="1">
      <c r="A22" s="143" t="s">
        <v>7</v>
      </c>
      <c r="B22" s="144"/>
      <c r="C22" s="144"/>
      <c r="D22" s="145"/>
      <c r="E22" s="190"/>
      <c r="F22" s="146"/>
      <c r="G22" s="203">
        <v>30</v>
      </c>
      <c r="H22" s="204" t="s">
        <v>30</v>
      </c>
      <c r="I22" s="190"/>
      <c r="J22" s="146"/>
      <c r="K22" s="203">
        <v>30</v>
      </c>
      <c r="L22" s="204" t="s">
        <v>30</v>
      </c>
      <c r="M22" s="190"/>
      <c r="N22" s="146"/>
      <c r="O22" s="203">
        <v>30</v>
      </c>
      <c r="P22" s="204" t="s">
        <v>30</v>
      </c>
      <c r="Q22" s="132"/>
    </row>
    <row r="23" spans="1:17" ht="19.95" customHeight="1">
      <c r="A23" s="143" t="s">
        <v>130</v>
      </c>
      <c r="B23" s="144"/>
      <c r="C23" s="144"/>
      <c r="D23" s="145"/>
      <c r="E23" s="206"/>
      <c r="F23" s="146"/>
      <c r="G23" s="147">
        <v>20</v>
      </c>
      <c r="H23" s="204" t="s">
        <v>30</v>
      </c>
      <c r="I23" s="206"/>
      <c r="J23" s="146"/>
      <c r="K23" s="147">
        <v>20</v>
      </c>
      <c r="L23" s="204" t="s">
        <v>30</v>
      </c>
      <c r="M23" s="206"/>
      <c r="N23" s="146"/>
      <c r="O23" s="147">
        <v>20</v>
      </c>
      <c r="P23" s="204" t="s">
        <v>30</v>
      </c>
    </row>
    <row r="24" spans="1:17" ht="19.95" customHeight="1">
      <c r="A24" s="143" t="s">
        <v>131</v>
      </c>
      <c r="B24" s="144"/>
      <c r="C24" s="144"/>
      <c r="D24" s="145"/>
      <c r="E24" s="206"/>
      <c r="F24" s="146"/>
      <c r="G24" s="148">
        <v>10</v>
      </c>
      <c r="H24" s="204" t="s">
        <v>30</v>
      </c>
      <c r="I24" s="206"/>
      <c r="J24" s="146"/>
      <c r="K24" s="148">
        <v>10</v>
      </c>
      <c r="L24" s="204" t="s">
        <v>30</v>
      </c>
      <c r="M24" s="206"/>
      <c r="N24" s="146"/>
      <c r="O24" s="148">
        <v>10</v>
      </c>
      <c r="P24" s="204" t="s">
        <v>30</v>
      </c>
    </row>
    <row r="25" spans="1:17" ht="19.95" customHeight="1">
      <c r="A25" s="143" t="s">
        <v>132</v>
      </c>
      <c r="B25" s="144"/>
      <c r="C25" s="144"/>
      <c r="D25" s="145"/>
      <c r="E25" s="206"/>
      <c r="F25" s="146"/>
      <c r="G25" s="148">
        <v>5</v>
      </c>
      <c r="H25" s="204" t="s">
        <v>30</v>
      </c>
      <c r="I25" s="206"/>
      <c r="J25" s="146"/>
      <c r="K25" s="148">
        <v>5</v>
      </c>
      <c r="L25" s="204" t="s">
        <v>30</v>
      </c>
      <c r="M25" s="206"/>
      <c r="N25" s="146"/>
      <c r="O25" s="148">
        <v>5</v>
      </c>
      <c r="P25" s="204" t="s">
        <v>30</v>
      </c>
    </row>
    <row r="26" spans="1:17" ht="19.95" customHeight="1">
      <c r="A26" s="143" t="s">
        <v>133</v>
      </c>
      <c r="B26" s="144"/>
      <c r="C26" s="144"/>
      <c r="D26" s="145"/>
      <c r="E26" s="206"/>
      <c r="F26" s="146"/>
      <c r="G26" s="148">
        <v>0</v>
      </c>
      <c r="H26" s="204" t="s">
        <v>30</v>
      </c>
      <c r="I26" s="206"/>
      <c r="J26" s="146"/>
      <c r="K26" s="148">
        <v>0</v>
      </c>
      <c r="L26" s="204" t="s">
        <v>30</v>
      </c>
      <c r="M26" s="206"/>
      <c r="N26" s="146"/>
      <c r="O26" s="148">
        <v>0</v>
      </c>
      <c r="P26" s="204" t="s">
        <v>30</v>
      </c>
    </row>
    <row r="27" spans="1:17" ht="19.95" customHeight="1">
      <c r="A27" s="143" t="s">
        <v>134</v>
      </c>
      <c r="B27" s="144"/>
      <c r="C27" s="144"/>
      <c r="D27" s="145"/>
      <c r="E27" s="206"/>
      <c r="F27" s="146"/>
      <c r="G27" s="148">
        <v>-10</v>
      </c>
      <c r="H27" s="204" t="s">
        <v>30</v>
      </c>
      <c r="I27" s="206"/>
      <c r="J27" s="146"/>
      <c r="K27" s="148">
        <v>-10</v>
      </c>
      <c r="L27" s="204" t="s">
        <v>30</v>
      </c>
      <c r="M27" s="206"/>
      <c r="N27" s="146"/>
      <c r="O27" s="148">
        <v>-10</v>
      </c>
      <c r="P27" s="204" t="s">
        <v>30</v>
      </c>
    </row>
    <row r="28" spans="1:17" ht="19.95" customHeight="1">
      <c r="A28" s="143" t="s">
        <v>135</v>
      </c>
      <c r="B28" s="144"/>
      <c r="C28" s="144"/>
      <c r="D28" s="145"/>
      <c r="E28" s="206"/>
      <c r="F28" s="146"/>
      <c r="G28" s="148">
        <v>-20</v>
      </c>
      <c r="H28" s="204" t="s">
        <v>30</v>
      </c>
      <c r="I28" s="206"/>
      <c r="J28" s="146"/>
      <c r="K28" s="148">
        <v>-20</v>
      </c>
      <c r="L28" s="204" t="s">
        <v>30</v>
      </c>
      <c r="M28" s="206"/>
      <c r="N28" s="146"/>
      <c r="O28" s="148">
        <v>-20</v>
      </c>
      <c r="P28" s="204" t="s">
        <v>30</v>
      </c>
    </row>
    <row r="29" spans="1:17" ht="19.95" customHeight="1">
      <c r="A29" s="143" t="s">
        <v>10</v>
      </c>
      <c r="B29" s="144"/>
      <c r="C29" s="144"/>
      <c r="D29" s="145"/>
      <c r="E29" s="206"/>
      <c r="F29" s="146"/>
      <c r="G29" s="148">
        <v>-30</v>
      </c>
      <c r="H29" s="204" t="s">
        <v>30</v>
      </c>
      <c r="I29" s="206"/>
      <c r="J29" s="146"/>
      <c r="K29" s="148">
        <v>-30</v>
      </c>
      <c r="L29" s="204" t="s">
        <v>30</v>
      </c>
      <c r="M29" s="206"/>
      <c r="N29" s="146"/>
      <c r="O29" s="148">
        <v>-30</v>
      </c>
      <c r="P29" s="204" t="s">
        <v>30</v>
      </c>
    </row>
    <row r="30" spans="1:17" ht="19.95" customHeight="1" thickBot="1">
      <c r="A30" s="143" t="s">
        <v>6</v>
      </c>
      <c r="B30" s="144"/>
      <c r="C30" s="144"/>
      <c r="D30" s="145"/>
      <c r="E30" s="207"/>
      <c r="F30" s="146"/>
      <c r="G30" s="148">
        <v>0</v>
      </c>
      <c r="H30" s="204" t="s">
        <v>30</v>
      </c>
      <c r="I30" s="207"/>
      <c r="J30" s="146"/>
      <c r="K30" s="148">
        <v>0</v>
      </c>
      <c r="L30" s="204" t="s">
        <v>30</v>
      </c>
      <c r="M30" s="207"/>
      <c r="N30" s="146"/>
      <c r="O30" s="148">
        <v>0</v>
      </c>
      <c r="P30" s="204" t="s">
        <v>30</v>
      </c>
    </row>
    <row r="31" spans="1:17" ht="19.95" customHeight="1">
      <c r="A31" s="205"/>
      <c r="B31" s="205"/>
      <c r="C31" s="205"/>
      <c r="D31" s="205"/>
      <c r="E31" s="205"/>
      <c r="F31" s="149"/>
      <c r="G31" s="113"/>
      <c r="H31" s="113"/>
      <c r="I31" s="150"/>
      <c r="L31" s="150"/>
    </row>
    <row r="32" spans="1:17" ht="19.95" customHeight="1">
      <c r="A32" s="61" t="s">
        <v>103</v>
      </c>
      <c r="Q32" s="132"/>
    </row>
    <row r="33" spans="1:17" ht="19.95" customHeight="1" thickBot="1">
      <c r="A33" s="126" t="s">
        <v>26</v>
      </c>
      <c r="B33" s="118"/>
      <c r="C33" s="118"/>
      <c r="D33" s="151"/>
      <c r="E33" s="118"/>
      <c r="F33" s="118"/>
      <c r="G33" s="125" t="s">
        <v>175</v>
      </c>
      <c r="H33" s="152"/>
      <c r="I33" s="152"/>
      <c r="J33" s="152"/>
      <c r="K33" s="152"/>
      <c r="L33" s="153"/>
      <c r="M33" s="123"/>
      <c r="N33" s="128" t="s">
        <v>27</v>
      </c>
      <c r="O33" s="128"/>
      <c r="P33" s="154"/>
      <c r="Q33" s="132"/>
    </row>
    <row r="34" spans="1:17" ht="19.95" customHeight="1">
      <c r="A34" s="200" t="s">
        <v>40</v>
      </c>
      <c r="B34" s="287" t="str">
        <f>IF(B13="","",B13)</f>
        <v/>
      </c>
      <c r="C34" s="288"/>
      <c r="D34" s="288"/>
      <c r="E34" s="288"/>
      <c r="F34" s="288"/>
      <c r="G34" s="289"/>
      <c r="H34" s="290"/>
      <c r="I34" s="290"/>
      <c r="J34" s="290"/>
      <c r="K34" s="290"/>
      <c r="L34" s="290"/>
      <c r="M34" s="291"/>
      <c r="N34" s="292" t="str">
        <f>IFERROR(VLOOKUP(G34,リスト!A15:B17,2,FALSE),"")</f>
        <v/>
      </c>
      <c r="O34" s="293"/>
      <c r="P34" s="155" t="s">
        <v>30</v>
      </c>
      <c r="Q34" s="132"/>
    </row>
    <row r="35" spans="1:17" ht="19.95" customHeight="1">
      <c r="A35" s="200" t="s">
        <v>41</v>
      </c>
      <c r="B35" s="287" t="str">
        <f>IF(B14="","",B14)</f>
        <v/>
      </c>
      <c r="C35" s="287"/>
      <c r="D35" s="287"/>
      <c r="E35" s="287"/>
      <c r="F35" s="287"/>
      <c r="G35" s="330"/>
      <c r="H35" s="331"/>
      <c r="I35" s="331"/>
      <c r="J35" s="331"/>
      <c r="K35" s="331"/>
      <c r="L35" s="331"/>
      <c r="M35" s="332"/>
      <c r="N35" s="292" t="str">
        <f>IFERROR(VLOOKUP(G35,リスト!A15:B17,2,FALSE),"")</f>
        <v/>
      </c>
      <c r="O35" s="293"/>
      <c r="P35" s="155" t="s">
        <v>30</v>
      </c>
      <c r="Q35" s="132"/>
    </row>
    <row r="36" spans="1:17" ht="19.95" customHeight="1" thickBot="1">
      <c r="A36" s="200" t="s">
        <v>42</v>
      </c>
      <c r="B36" s="287" t="str">
        <f>IF(B15="","",B15)</f>
        <v/>
      </c>
      <c r="C36" s="287"/>
      <c r="D36" s="287"/>
      <c r="E36" s="287"/>
      <c r="F36" s="287"/>
      <c r="G36" s="333"/>
      <c r="H36" s="334"/>
      <c r="I36" s="334"/>
      <c r="J36" s="334"/>
      <c r="K36" s="334"/>
      <c r="L36" s="334"/>
      <c r="M36" s="335"/>
      <c r="N36" s="292" t="str">
        <f>IFERROR(VLOOKUP(G36,リスト!A15:B17,2,FALSE),"")</f>
        <v/>
      </c>
      <c r="O36" s="293"/>
      <c r="P36" s="155" t="s">
        <v>30</v>
      </c>
      <c r="Q36" s="132"/>
    </row>
    <row r="37" spans="1:17" ht="19.95" customHeight="1">
      <c r="A37" s="156"/>
      <c r="B37" s="156"/>
      <c r="C37" s="156"/>
      <c r="D37" s="156"/>
      <c r="E37" s="157"/>
    </row>
    <row r="38" spans="1:17" ht="19.95" customHeight="1">
      <c r="A38" s="61" t="s">
        <v>142</v>
      </c>
      <c r="Q38" s="132"/>
    </row>
    <row r="39" spans="1:17" ht="19.95" customHeight="1" thickBot="1">
      <c r="A39" s="120" t="s">
        <v>19</v>
      </c>
      <c r="B39" s="120"/>
      <c r="C39" s="120"/>
      <c r="D39" s="120"/>
      <c r="E39" s="120"/>
      <c r="F39" s="126"/>
      <c r="G39" s="119"/>
      <c r="H39" s="120" t="s">
        <v>35</v>
      </c>
      <c r="I39" s="118"/>
      <c r="J39" s="120"/>
      <c r="K39" s="129" t="s">
        <v>20</v>
      </c>
      <c r="L39" s="127"/>
      <c r="M39" s="119"/>
      <c r="N39" s="120" t="s">
        <v>21</v>
      </c>
      <c r="O39" s="118"/>
      <c r="P39" s="120"/>
      <c r="Q39" s="132"/>
    </row>
    <row r="40" spans="1:17" ht="19.95" customHeight="1">
      <c r="A40" s="158" t="s">
        <v>22</v>
      </c>
      <c r="B40" s="159"/>
      <c r="C40" s="159"/>
      <c r="D40" s="159"/>
      <c r="E40" s="159"/>
      <c r="F40" s="159"/>
      <c r="G40" s="159"/>
      <c r="H40" s="201"/>
      <c r="I40" s="160">
        <v>2</v>
      </c>
      <c r="J40" s="159" t="s">
        <v>30</v>
      </c>
      <c r="K40" s="312"/>
      <c r="L40" s="313"/>
      <c r="M40" s="159" t="s">
        <v>25</v>
      </c>
      <c r="N40" s="212"/>
      <c r="O40" s="196">
        <f>I40*K40</f>
        <v>0</v>
      </c>
      <c r="P40" s="161" t="s">
        <v>34</v>
      </c>
      <c r="Q40" s="132"/>
    </row>
    <row r="41" spans="1:17" ht="19.95" customHeight="1" thickBot="1">
      <c r="A41" s="162" t="s">
        <v>24</v>
      </c>
      <c r="B41" s="163"/>
      <c r="C41" s="163"/>
      <c r="D41" s="163"/>
      <c r="E41" s="163"/>
      <c r="F41" s="163"/>
      <c r="G41" s="163"/>
      <c r="H41" s="202"/>
      <c r="I41" s="203">
        <v>1</v>
      </c>
      <c r="J41" s="163" t="s">
        <v>30</v>
      </c>
      <c r="K41" s="314"/>
      <c r="L41" s="315"/>
      <c r="M41" s="163" t="s">
        <v>25</v>
      </c>
      <c r="N41" s="198"/>
      <c r="O41" s="197">
        <f>I41*K41</f>
        <v>0</v>
      </c>
      <c r="P41" s="164" t="s">
        <v>34</v>
      </c>
      <c r="Q41" s="132"/>
    </row>
    <row r="42" spans="1:17" ht="19.95" customHeight="1">
      <c r="A42" s="162" t="s">
        <v>29</v>
      </c>
      <c r="B42" s="163"/>
      <c r="C42" s="163"/>
      <c r="D42" s="163"/>
      <c r="E42" s="163"/>
      <c r="F42" s="163"/>
      <c r="G42" s="163"/>
      <c r="H42" s="163"/>
      <c r="I42" s="163"/>
      <c r="J42" s="163"/>
      <c r="K42" s="163"/>
      <c r="L42" s="163"/>
      <c r="M42" s="163"/>
      <c r="N42" s="198"/>
      <c r="O42" s="197">
        <f>MIN(SUM(O40:O41),20)</f>
        <v>0</v>
      </c>
      <c r="P42" s="164" t="s">
        <v>34</v>
      </c>
      <c r="Q42" s="132"/>
    </row>
    <row r="43" spans="1:17" ht="15" customHeight="1">
      <c r="A43" s="165" t="s">
        <v>193</v>
      </c>
      <c r="B43" s="131"/>
      <c r="C43" s="131" t="s">
        <v>192</v>
      </c>
      <c r="D43" s="131"/>
      <c r="E43" s="131"/>
      <c r="F43" s="131"/>
      <c r="G43" s="131"/>
      <c r="H43" s="131"/>
      <c r="I43" s="131"/>
      <c r="J43" s="131"/>
      <c r="K43" s="131"/>
      <c r="L43" s="131"/>
      <c r="M43" s="131"/>
      <c r="N43" s="131"/>
      <c r="O43" s="166"/>
      <c r="P43" s="131"/>
      <c r="Q43" s="132"/>
    </row>
    <row r="45" spans="1:17" ht="19.95" customHeight="1">
      <c r="A45" s="61" t="s">
        <v>36</v>
      </c>
      <c r="P45" s="132"/>
      <c r="Q45" s="132"/>
    </row>
    <row r="46" spans="1:17" ht="19.95" customHeight="1" thickBot="1">
      <c r="A46" s="120" t="s">
        <v>31</v>
      </c>
      <c r="B46" s="120"/>
      <c r="C46" s="120"/>
      <c r="D46" s="120"/>
      <c r="E46" s="120"/>
      <c r="F46" s="120"/>
      <c r="G46" s="126" t="s">
        <v>27</v>
      </c>
      <c r="H46" s="119"/>
      <c r="I46" s="167" t="s">
        <v>28</v>
      </c>
      <c r="P46" s="132"/>
      <c r="Q46" s="132"/>
    </row>
    <row r="47" spans="1:17" ht="19.95" customHeight="1">
      <c r="A47" s="162" t="s">
        <v>18</v>
      </c>
      <c r="B47" s="163"/>
      <c r="C47" s="163"/>
      <c r="D47" s="163"/>
      <c r="E47" s="163"/>
      <c r="F47" s="164"/>
      <c r="G47" s="148">
        <v>0</v>
      </c>
      <c r="H47" s="164" t="s">
        <v>30</v>
      </c>
      <c r="I47" s="213"/>
      <c r="P47" s="132"/>
      <c r="Q47" s="132"/>
    </row>
    <row r="48" spans="1:17" ht="19.95" customHeight="1">
      <c r="A48" s="162" t="s">
        <v>32</v>
      </c>
      <c r="B48" s="163"/>
      <c r="C48" s="163"/>
      <c r="D48" s="163"/>
      <c r="E48" s="163"/>
      <c r="F48" s="164"/>
      <c r="G48" s="148">
        <v>-20</v>
      </c>
      <c r="H48" s="164" t="s">
        <v>30</v>
      </c>
      <c r="I48" s="214"/>
      <c r="P48" s="132"/>
      <c r="Q48" s="132"/>
    </row>
    <row r="49" spans="1:17" ht="19.95" customHeight="1">
      <c r="A49" s="162" t="s">
        <v>212</v>
      </c>
      <c r="B49" s="163"/>
      <c r="C49" s="163"/>
      <c r="D49" s="163"/>
      <c r="E49" s="163"/>
      <c r="F49" s="164"/>
      <c r="G49" s="148">
        <v>-30</v>
      </c>
      <c r="H49" s="164" t="s">
        <v>30</v>
      </c>
      <c r="I49" s="214"/>
      <c r="P49" s="132"/>
      <c r="Q49" s="132"/>
    </row>
    <row r="50" spans="1:17" ht="19.95" customHeight="1">
      <c r="A50" s="162" t="s">
        <v>213</v>
      </c>
      <c r="B50" s="163"/>
      <c r="C50" s="163"/>
      <c r="D50" s="163"/>
      <c r="E50" s="163"/>
      <c r="F50" s="164"/>
      <c r="G50" s="148">
        <v>-40</v>
      </c>
      <c r="H50" s="164" t="s">
        <v>30</v>
      </c>
      <c r="I50" s="214"/>
      <c r="P50" s="132"/>
      <c r="Q50" s="132"/>
    </row>
    <row r="51" spans="1:17" ht="19.95" customHeight="1" thickBot="1">
      <c r="A51" s="162" t="s">
        <v>33</v>
      </c>
      <c r="B51" s="163"/>
      <c r="C51" s="163"/>
      <c r="D51" s="163"/>
      <c r="E51" s="163"/>
      <c r="F51" s="164"/>
      <c r="G51" s="148">
        <v>-50</v>
      </c>
      <c r="H51" s="164" t="s">
        <v>30</v>
      </c>
      <c r="I51" s="215"/>
    </row>
    <row r="53" spans="1:17" ht="19.95" customHeight="1">
      <c r="A53" s="61" t="s">
        <v>37</v>
      </c>
    </row>
    <row r="54" spans="1:17" ht="19.95" customHeight="1" thickBot="1">
      <c r="A54" s="126" t="s">
        <v>106</v>
      </c>
      <c r="B54" s="118"/>
      <c r="C54" s="118"/>
      <c r="D54" s="118"/>
      <c r="E54" s="118"/>
      <c r="F54" s="118"/>
      <c r="G54" s="118"/>
      <c r="H54" s="118"/>
      <c r="I54" s="118"/>
      <c r="J54" s="118"/>
      <c r="K54" s="118"/>
      <c r="L54" s="119"/>
      <c r="M54" s="120"/>
      <c r="N54" s="120" t="s">
        <v>16</v>
      </c>
      <c r="O54" s="126"/>
      <c r="P54" s="168" t="s">
        <v>28</v>
      </c>
      <c r="Q54" s="132"/>
    </row>
    <row r="55" spans="1:17" ht="19.95" customHeight="1">
      <c r="A55" s="316" t="s">
        <v>178</v>
      </c>
      <c r="B55" s="317"/>
      <c r="C55" s="317"/>
      <c r="D55" s="320" t="s">
        <v>185</v>
      </c>
      <c r="E55" s="321"/>
      <c r="F55" s="321"/>
      <c r="G55" s="321"/>
      <c r="H55" s="321"/>
      <c r="I55" s="321"/>
      <c r="J55" s="321"/>
      <c r="K55" s="321"/>
      <c r="L55" s="321"/>
      <c r="M55" s="322"/>
      <c r="N55" s="326">
        <v>5</v>
      </c>
      <c r="O55" s="328" t="s">
        <v>30</v>
      </c>
      <c r="P55" s="336"/>
      <c r="Q55" s="132"/>
    </row>
    <row r="56" spans="1:17" ht="19.95" customHeight="1">
      <c r="A56" s="318"/>
      <c r="B56" s="319"/>
      <c r="C56" s="319"/>
      <c r="D56" s="323"/>
      <c r="E56" s="324"/>
      <c r="F56" s="324"/>
      <c r="G56" s="324"/>
      <c r="H56" s="324"/>
      <c r="I56" s="324"/>
      <c r="J56" s="324"/>
      <c r="K56" s="324"/>
      <c r="L56" s="324"/>
      <c r="M56" s="325"/>
      <c r="N56" s="327"/>
      <c r="O56" s="329"/>
      <c r="P56" s="337"/>
      <c r="Q56" s="132"/>
    </row>
    <row r="57" spans="1:17" ht="19.95" customHeight="1">
      <c r="A57" s="318"/>
      <c r="B57" s="319"/>
      <c r="C57" s="319"/>
      <c r="D57" s="323" t="s">
        <v>184</v>
      </c>
      <c r="E57" s="324"/>
      <c r="F57" s="324"/>
      <c r="G57" s="324"/>
      <c r="H57" s="324"/>
      <c r="I57" s="324"/>
      <c r="J57" s="324"/>
      <c r="K57" s="324"/>
      <c r="L57" s="324"/>
      <c r="M57" s="325"/>
      <c r="N57" s="341">
        <v>10</v>
      </c>
      <c r="O57" s="343" t="s">
        <v>30</v>
      </c>
      <c r="P57" s="337"/>
      <c r="Q57" s="132"/>
    </row>
    <row r="58" spans="1:17" ht="19.95" customHeight="1">
      <c r="A58" s="318"/>
      <c r="B58" s="319"/>
      <c r="C58" s="319"/>
      <c r="D58" s="338"/>
      <c r="E58" s="339"/>
      <c r="F58" s="339"/>
      <c r="G58" s="339"/>
      <c r="H58" s="339"/>
      <c r="I58" s="339"/>
      <c r="J58" s="339"/>
      <c r="K58" s="339"/>
      <c r="L58" s="339"/>
      <c r="M58" s="340"/>
      <c r="N58" s="342"/>
      <c r="O58" s="344"/>
      <c r="P58" s="345"/>
      <c r="Q58" s="132"/>
    </row>
    <row r="59" spans="1:17" ht="19.95" customHeight="1">
      <c r="A59" s="316" t="s">
        <v>179</v>
      </c>
      <c r="B59" s="317"/>
      <c r="C59" s="317"/>
      <c r="D59" s="348" t="s">
        <v>183</v>
      </c>
      <c r="E59" s="349"/>
      <c r="F59" s="349"/>
      <c r="G59" s="349"/>
      <c r="H59" s="349"/>
      <c r="I59" s="349"/>
      <c r="J59" s="349"/>
      <c r="K59" s="349"/>
      <c r="L59" s="349"/>
      <c r="M59" s="350"/>
      <c r="N59" s="326">
        <v>5</v>
      </c>
      <c r="O59" s="328" t="s">
        <v>30</v>
      </c>
      <c r="P59" s="354"/>
      <c r="Q59" s="132"/>
    </row>
    <row r="60" spans="1:17" ht="19.95" customHeight="1" thickBot="1">
      <c r="A60" s="346"/>
      <c r="B60" s="347"/>
      <c r="C60" s="347"/>
      <c r="D60" s="351"/>
      <c r="E60" s="352"/>
      <c r="F60" s="352"/>
      <c r="G60" s="352"/>
      <c r="H60" s="352"/>
      <c r="I60" s="352"/>
      <c r="J60" s="352"/>
      <c r="K60" s="352"/>
      <c r="L60" s="352"/>
      <c r="M60" s="353"/>
      <c r="N60" s="342"/>
      <c r="O60" s="344"/>
      <c r="P60" s="355"/>
      <c r="Q60" s="132"/>
    </row>
    <row r="61" spans="1:17" ht="15" customHeight="1">
      <c r="A61" s="165" t="s">
        <v>193</v>
      </c>
      <c r="B61" s="131"/>
      <c r="C61" s="131" t="s">
        <v>202</v>
      </c>
      <c r="E61" s="131"/>
      <c r="F61" s="131"/>
      <c r="G61" s="131"/>
      <c r="H61" s="131"/>
      <c r="I61" s="131"/>
      <c r="J61" s="131"/>
      <c r="K61" s="131"/>
      <c r="L61" s="131"/>
      <c r="M61" s="131"/>
      <c r="N61" s="131"/>
      <c r="O61" s="205"/>
    </row>
    <row r="62" spans="1:17" ht="15" customHeight="1">
      <c r="A62" s="165"/>
      <c r="B62" s="131"/>
      <c r="C62" s="131" t="s">
        <v>203</v>
      </c>
      <c r="E62" s="131"/>
      <c r="F62" s="131"/>
      <c r="G62" s="131"/>
      <c r="H62" s="131"/>
      <c r="I62" s="131"/>
      <c r="J62" s="131"/>
      <c r="K62" s="131"/>
      <c r="L62" s="131"/>
      <c r="M62" s="131"/>
      <c r="N62" s="131"/>
      <c r="O62" s="205"/>
    </row>
    <row r="64" spans="1:17" ht="19.95" customHeight="1">
      <c r="A64" s="61" t="s">
        <v>107</v>
      </c>
    </row>
    <row r="65" spans="1:17" ht="19.95" customHeight="1">
      <c r="A65" s="356" t="s">
        <v>108</v>
      </c>
      <c r="B65" s="357"/>
      <c r="C65" s="357"/>
      <c r="D65" s="357"/>
      <c r="E65" s="357"/>
      <c r="F65" s="357"/>
      <c r="G65" s="357"/>
      <c r="H65" s="358"/>
      <c r="I65" s="129" t="s">
        <v>109</v>
      </c>
      <c r="J65" s="127"/>
      <c r="K65" s="130"/>
      <c r="L65" s="127" t="s">
        <v>186</v>
      </c>
      <c r="M65" s="127"/>
      <c r="N65" s="130"/>
      <c r="O65" s="356" t="s">
        <v>16</v>
      </c>
      <c r="P65" s="358"/>
    </row>
    <row r="66" spans="1:17" ht="19.95" customHeight="1" thickBot="1">
      <c r="A66" s="359"/>
      <c r="B66" s="360"/>
      <c r="C66" s="360"/>
      <c r="D66" s="360"/>
      <c r="E66" s="360"/>
      <c r="F66" s="360"/>
      <c r="G66" s="360"/>
      <c r="H66" s="361"/>
      <c r="I66" s="362" t="s">
        <v>191</v>
      </c>
      <c r="J66" s="363"/>
      <c r="K66" s="364"/>
      <c r="L66" s="365" t="s">
        <v>129</v>
      </c>
      <c r="M66" s="366"/>
      <c r="N66" s="367"/>
      <c r="O66" s="359"/>
      <c r="P66" s="361"/>
    </row>
    <row r="67" spans="1:17" ht="19.95" customHeight="1">
      <c r="A67" s="318" t="s">
        <v>180</v>
      </c>
      <c r="B67" s="319"/>
      <c r="C67" s="368"/>
      <c r="D67" s="370" t="s">
        <v>190</v>
      </c>
      <c r="E67" s="371"/>
      <c r="F67" s="371"/>
      <c r="G67" s="371"/>
      <c r="H67" s="371"/>
      <c r="I67" s="372"/>
      <c r="J67" s="373"/>
      <c r="K67" s="376" t="s">
        <v>23</v>
      </c>
      <c r="L67" s="372"/>
      <c r="M67" s="373"/>
      <c r="N67" s="380" t="s">
        <v>23</v>
      </c>
      <c r="O67" s="389">
        <v>10</v>
      </c>
      <c r="P67" s="391" t="s">
        <v>30</v>
      </c>
    </row>
    <row r="68" spans="1:17" ht="19.95" customHeight="1" thickBot="1">
      <c r="A68" s="346"/>
      <c r="B68" s="347"/>
      <c r="C68" s="369"/>
      <c r="D68" s="370"/>
      <c r="E68" s="371"/>
      <c r="F68" s="371"/>
      <c r="G68" s="371"/>
      <c r="H68" s="371"/>
      <c r="I68" s="374"/>
      <c r="J68" s="375"/>
      <c r="K68" s="377"/>
      <c r="L68" s="378"/>
      <c r="M68" s="379"/>
      <c r="N68" s="381"/>
      <c r="O68" s="390"/>
      <c r="P68" s="392"/>
    </row>
    <row r="69" spans="1:17" ht="19.95" customHeight="1">
      <c r="A69" s="316" t="s">
        <v>181</v>
      </c>
      <c r="B69" s="317"/>
      <c r="C69" s="393"/>
      <c r="D69" s="394" t="s">
        <v>182</v>
      </c>
      <c r="E69" s="395"/>
      <c r="F69" s="395"/>
      <c r="G69" s="395"/>
      <c r="H69" s="396"/>
      <c r="I69" s="397"/>
      <c r="J69" s="398"/>
      <c r="K69" s="399"/>
      <c r="L69" s="403"/>
      <c r="M69" s="404"/>
      <c r="N69" s="380" t="s">
        <v>23</v>
      </c>
      <c r="O69" s="389">
        <v>10</v>
      </c>
      <c r="P69" s="391" t="s">
        <v>30</v>
      </c>
    </row>
    <row r="70" spans="1:17" ht="19.95" customHeight="1" thickBot="1">
      <c r="A70" s="346"/>
      <c r="B70" s="347"/>
      <c r="C70" s="369"/>
      <c r="D70" s="394"/>
      <c r="E70" s="395"/>
      <c r="F70" s="395"/>
      <c r="G70" s="395"/>
      <c r="H70" s="396"/>
      <c r="I70" s="400"/>
      <c r="J70" s="401"/>
      <c r="K70" s="402"/>
      <c r="L70" s="374"/>
      <c r="M70" s="375"/>
      <c r="N70" s="381"/>
      <c r="O70" s="390"/>
      <c r="P70" s="392"/>
    </row>
    <row r="71" spans="1:17" ht="19.95" customHeight="1">
      <c r="A71" s="162"/>
      <c r="B71" s="163"/>
      <c r="C71" s="163"/>
      <c r="D71" s="163"/>
      <c r="E71" s="163"/>
      <c r="F71" s="163"/>
      <c r="G71" s="163"/>
      <c r="H71" s="159"/>
      <c r="I71" s="163"/>
      <c r="J71" s="163"/>
      <c r="K71" s="163"/>
      <c r="L71" s="163"/>
      <c r="M71" s="163"/>
      <c r="N71" s="161"/>
      <c r="O71" s="197" cm="1">
        <f t="array" ref="O71">IF(_xlfn.IFS(I67&lt;L67,10,I67&gt;L67,0,AND(I67="",L67=""),0,I67=L67,0)+_xlfn.IFS(AND(L69&lt;&gt;"",L69&gt;0),10,OR(L69="",L69=0),0)&gt;10,10,_xlfn.IFS(I67&lt;L67,10,I67&gt;L67,0,AND(I67="",L67=""),0,I67=L67,0)+_xlfn.IFS(AND(L69&lt;&gt;"",L69&gt;0),10,OR(L69="",L69=0),0))</f>
        <v>0</v>
      </c>
      <c r="P71" s="164" t="s">
        <v>30</v>
      </c>
    </row>
    <row r="72" spans="1:17" ht="15" customHeight="1">
      <c r="A72" s="165" t="s">
        <v>193</v>
      </c>
      <c r="B72" s="131"/>
      <c r="C72" s="131" t="s">
        <v>204</v>
      </c>
      <c r="E72" s="131"/>
      <c r="F72" s="131"/>
      <c r="G72" s="131"/>
      <c r="H72" s="131"/>
      <c r="I72" s="131"/>
      <c r="J72" s="131"/>
      <c r="K72" s="131"/>
      <c r="L72" s="131"/>
      <c r="M72" s="131"/>
      <c r="N72" s="131"/>
      <c r="O72" s="166"/>
      <c r="P72" s="131"/>
    </row>
    <row r="73" spans="1:17" ht="15" customHeight="1">
      <c r="A73" s="131"/>
      <c r="B73" s="131"/>
      <c r="C73" s="131" t="s">
        <v>194</v>
      </c>
      <c r="E73" s="131"/>
      <c r="F73" s="131"/>
      <c r="G73" s="131"/>
      <c r="H73" s="131"/>
      <c r="I73" s="131"/>
      <c r="J73" s="131"/>
      <c r="K73" s="131"/>
      <c r="L73" s="131"/>
      <c r="M73" s="131"/>
      <c r="N73" s="131"/>
      <c r="O73" s="166"/>
      <c r="P73" s="131"/>
    </row>
    <row r="74" spans="1:17" ht="15" customHeight="1">
      <c r="A74" s="131"/>
      <c r="B74" s="131"/>
      <c r="C74" s="131" t="s">
        <v>195</v>
      </c>
      <c r="E74" s="131"/>
      <c r="F74" s="131"/>
      <c r="G74" s="131"/>
      <c r="H74" s="131"/>
      <c r="I74" s="131"/>
      <c r="J74" s="131"/>
      <c r="K74" s="131"/>
      <c r="L74" s="131"/>
      <c r="M74" s="131"/>
      <c r="N74" s="131"/>
      <c r="O74" s="166"/>
      <c r="P74" s="131"/>
    </row>
    <row r="75" spans="1:17" ht="15" customHeight="1">
      <c r="A75" s="131"/>
      <c r="B75" s="131"/>
      <c r="C75" s="131" t="s">
        <v>206</v>
      </c>
      <c r="E75" s="131"/>
      <c r="F75" s="131"/>
      <c r="G75" s="131"/>
      <c r="H75" s="131"/>
      <c r="I75" s="131"/>
      <c r="J75" s="131"/>
      <c r="K75" s="131"/>
      <c r="L75" s="131"/>
      <c r="M75" s="131"/>
      <c r="N75" s="131"/>
      <c r="O75" s="166"/>
      <c r="P75" s="131"/>
    </row>
    <row r="76" spans="1:17" ht="15" customHeight="1">
      <c r="A76" s="131"/>
      <c r="B76" s="131"/>
      <c r="C76" s="131" t="s">
        <v>207</v>
      </c>
      <c r="E76" s="131"/>
      <c r="F76" s="131"/>
      <c r="G76" s="131"/>
      <c r="H76" s="131"/>
      <c r="I76" s="131"/>
      <c r="J76" s="131"/>
      <c r="K76" s="131"/>
      <c r="L76" s="131"/>
      <c r="M76" s="131"/>
      <c r="N76" s="131"/>
      <c r="O76" s="166"/>
      <c r="P76" s="131"/>
    </row>
    <row r="78" spans="1:17" ht="19.95" customHeight="1">
      <c r="A78" s="61" t="s">
        <v>187</v>
      </c>
      <c r="Q78" s="132"/>
    </row>
    <row r="79" spans="1:17" ht="19.95" customHeight="1" thickBot="1">
      <c r="A79" s="129" t="s">
        <v>110</v>
      </c>
      <c r="B79" s="127"/>
      <c r="C79" s="118"/>
      <c r="D79" s="118"/>
      <c r="E79" s="118"/>
      <c r="F79" s="118"/>
      <c r="G79" s="118"/>
      <c r="H79" s="118"/>
      <c r="I79" s="118"/>
      <c r="J79" s="118"/>
      <c r="K79" s="118"/>
      <c r="L79" s="118"/>
      <c r="M79" s="119"/>
      <c r="N79" s="126" t="s">
        <v>16</v>
      </c>
      <c r="O79" s="119"/>
      <c r="P79" s="167" t="s">
        <v>28</v>
      </c>
      <c r="Q79" s="132"/>
    </row>
    <row r="80" spans="1:17" ht="19.95" customHeight="1">
      <c r="A80" s="382" t="s">
        <v>210</v>
      </c>
      <c r="B80" s="383"/>
      <c r="C80" s="384"/>
      <c r="D80" s="46" t="s">
        <v>111</v>
      </c>
      <c r="E80" s="169"/>
      <c r="F80" s="169"/>
      <c r="G80" s="169"/>
      <c r="H80" s="169"/>
      <c r="I80" s="169"/>
      <c r="J80" s="169"/>
      <c r="K80" s="169"/>
      <c r="L80" s="169"/>
      <c r="M80" s="170"/>
      <c r="N80" s="326">
        <v>10</v>
      </c>
      <c r="O80" s="328" t="s">
        <v>30</v>
      </c>
      <c r="P80" s="385"/>
      <c r="Q80" s="132"/>
    </row>
    <row r="81" spans="1:19" ht="19.95" customHeight="1">
      <c r="A81" s="382"/>
      <c r="B81" s="383"/>
      <c r="C81" s="384"/>
      <c r="D81" s="171" t="s">
        <v>112</v>
      </c>
      <c r="E81" s="131"/>
      <c r="F81" s="131"/>
      <c r="G81" s="131"/>
      <c r="H81" s="131"/>
      <c r="I81" s="131"/>
      <c r="J81" s="131"/>
      <c r="K81" s="131"/>
      <c r="L81" s="131"/>
      <c r="M81" s="170"/>
      <c r="N81" s="327"/>
      <c r="O81" s="329"/>
      <c r="P81" s="386"/>
      <c r="Q81" s="132"/>
    </row>
    <row r="82" spans="1:19" ht="19.95" customHeight="1">
      <c r="A82" s="382"/>
      <c r="B82" s="383"/>
      <c r="C82" s="384"/>
      <c r="D82" s="172" t="s">
        <v>113</v>
      </c>
      <c r="E82" s="173"/>
      <c r="F82" s="173"/>
      <c r="G82" s="173"/>
      <c r="H82" s="173"/>
      <c r="I82" s="173"/>
      <c r="J82" s="173"/>
      <c r="K82" s="173"/>
      <c r="L82" s="173"/>
      <c r="M82" s="174"/>
      <c r="N82" s="341">
        <v>5</v>
      </c>
      <c r="O82" s="343" t="s">
        <v>30</v>
      </c>
      <c r="P82" s="387"/>
    </row>
    <row r="83" spans="1:19" ht="19.95" customHeight="1">
      <c r="A83" s="382"/>
      <c r="B83" s="383"/>
      <c r="C83" s="384"/>
      <c r="D83" s="171" t="s">
        <v>114</v>
      </c>
      <c r="E83" s="131"/>
      <c r="F83" s="131"/>
      <c r="G83" s="131"/>
      <c r="H83" s="131"/>
      <c r="I83" s="131"/>
      <c r="J83" s="131"/>
      <c r="K83" s="131"/>
      <c r="L83" s="170"/>
      <c r="N83" s="342"/>
      <c r="O83" s="344"/>
      <c r="P83" s="388"/>
    </row>
    <row r="84" spans="1:19" ht="19.95" customHeight="1">
      <c r="A84" s="405" t="s">
        <v>115</v>
      </c>
      <c r="B84" s="406"/>
      <c r="C84" s="407"/>
      <c r="D84" s="175" t="s">
        <v>196</v>
      </c>
      <c r="E84" s="176"/>
      <c r="F84" s="176"/>
      <c r="G84" s="176"/>
      <c r="H84" s="176"/>
      <c r="I84" s="176"/>
      <c r="J84" s="176"/>
      <c r="K84" s="176"/>
      <c r="L84" s="176"/>
      <c r="M84" s="177"/>
      <c r="N84" s="326">
        <v>5</v>
      </c>
      <c r="O84" s="328" t="s">
        <v>30</v>
      </c>
      <c r="P84" s="410"/>
    </row>
    <row r="85" spans="1:19" ht="19.95" customHeight="1">
      <c r="A85" s="405"/>
      <c r="B85" s="406"/>
      <c r="C85" s="407"/>
      <c r="D85" s="348" t="s">
        <v>198</v>
      </c>
      <c r="E85" s="349"/>
      <c r="F85" s="349"/>
      <c r="G85" s="349"/>
      <c r="H85" s="349"/>
      <c r="I85" s="349"/>
      <c r="J85" s="349"/>
      <c r="K85" s="349"/>
      <c r="L85" s="349"/>
      <c r="M85" s="350"/>
      <c r="N85" s="408"/>
      <c r="O85" s="409"/>
      <c r="P85" s="411"/>
    </row>
    <row r="86" spans="1:19" ht="19.95" customHeight="1">
      <c r="A86" s="405"/>
      <c r="B86" s="406"/>
      <c r="C86" s="407"/>
      <c r="D86" s="351"/>
      <c r="E86" s="352"/>
      <c r="F86" s="352"/>
      <c r="G86" s="352"/>
      <c r="H86" s="352"/>
      <c r="I86" s="352"/>
      <c r="J86" s="352"/>
      <c r="K86" s="352"/>
      <c r="L86" s="352"/>
      <c r="M86" s="353"/>
      <c r="N86" s="342"/>
      <c r="O86" s="344"/>
      <c r="P86" s="388"/>
    </row>
    <row r="87" spans="1:19" ht="19.95" customHeight="1">
      <c r="A87" s="405" t="s">
        <v>116</v>
      </c>
      <c r="B87" s="406"/>
      <c r="C87" s="407"/>
      <c r="D87" s="412" t="s">
        <v>197</v>
      </c>
      <c r="E87" s="413"/>
      <c r="F87" s="413"/>
      <c r="G87" s="413"/>
      <c r="H87" s="413"/>
      <c r="I87" s="413"/>
      <c r="J87" s="413"/>
      <c r="K87" s="413"/>
      <c r="L87" s="413"/>
      <c r="M87" s="414"/>
      <c r="N87" s="326">
        <v>5</v>
      </c>
      <c r="O87" s="328" t="s">
        <v>30</v>
      </c>
      <c r="P87" s="410"/>
    </row>
    <row r="88" spans="1:19" ht="19.95" customHeight="1" thickBot="1">
      <c r="A88" s="405"/>
      <c r="B88" s="406"/>
      <c r="C88" s="407"/>
      <c r="D88" s="415"/>
      <c r="E88" s="416"/>
      <c r="F88" s="416"/>
      <c r="G88" s="416"/>
      <c r="H88" s="416"/>
      <c r="I88" s="416"/>
      <c r="J88" s="416"/>
      <c r="K88" s="416"/>
      <c r="L88" s="416"/>
      <c r="M88" s="417"/>
      <c r="N88" s="342"/>
      <c r="O88" s="344"/>
      <c r="P88" s="418"/>
    </row>
    <row r="89" spans="1:19" ht="19.95" customHeight="1">
      <c r="A89" s="202" t="s">
        <v>21</v>
      </c>
      <c r="B89" s="163"/>
      <c r="C89" s="163"/>
      <c r="D89" s="163"/>
      <c r="E89" s="163"/>
      <c r="F89" s="163"/>
      <c r="G89" s="163"/>
      <c r="H89" s="163"/>
      <c r="I89" s="163"/>
      <c r="J89" s="163"/>
      <c r="K89" s="163"/>
      <c r="L89" s="163"/>
      <c r="M89" s="164"/>
      <c r="N89" s="198">
        <f>IFERROR(S89,"")</f>
        <v>0</v>
      </c>
      <c r="O89" s="164" t="s">
        <v>30</v>
      </c>
      <c r="P89" s="178"/>
      <c r="S89" s="199">
        <f>IF(IF($P$80="○",10,0)+IF($P$82="○",5,0)&gt;10,10,IF($P$80="○",10,0)+IF($P$82="○",5,0))+IF($P$84="○",5,0)+IF($P$87="○",5,0)</f>
        <v>0</v>
      </c>
    </row>
    <row r="90" spans="1:19" ht="19.95" customHeight="1">
      <c r="A90" s="131"/>
      <c r="B90" s="131"/>
      <c r="C90" s="131"/>
      <c r="D90" s="131"/>
      <c r="E90" s="131"/>
      <c r="F90" s="131"/>
      <c r="G90" s="131"/>
      <c r="H90" s="131"/>
      <c r="I90" s="131"/>
      <c r="J90" s="131"/>
      <c r="K90" s="131"/>
      <c r="L90" s="131"/>
      <c r="M90" s="131"/>
      <c r="N90" s="131"/>
      <c r="O90" s="131"/>
    </row>
    <row r="91" spans="1:19" ht="19.95" customHeight="1">
      <c r="A91" s="61" t="s">
        <v>117</v>
      </c>
    </row>
    <row r="92" spans="1:19" ht="19.95" customHeight="1">
      <c r="A92" s="356" t="s">
        <v>125</v>
      </c>
      <c r="B92" s="357"/>
      <c r="C92" s="357"/>
      <c r="D92" s="358"/>
      <c r="E92" s="120" t="s">
        <v>118</v>
      </c>
      <c r="F92" s="120"/>
      <c r="G92" s="120"/>
      <c r="H92" s="120"/>
      <c r="I92" s="120" t="s">
        <v>119</v>
      </c>
      <c r="J92" s="120"/>
      <c r="K92" s="120"/>
      <c r="L92" s="120"/>
      <c r="M92" s="120" t="s">
        <v>120</v>
      </c>
      <c r="N92" s="120"/>
      <c r="O92" s="120"/>
      <c r="P92" s="120"/>
    </row>
    <row r="93" spans="1:19" ht="19.95" customHeight="1">
      <c r="A93" s="423"/>
      <c r="B93" s="424"/>
      <c r="C93" s="424"/>
      <c r="D93" s="425"/>
      <c r="E93" s="426" t="str">
        <f>IF(E19="","",E19)</f>
        <v/>
      </c>
      <c r="F93" s="427"/>
      <c r="G93" s="427"/>
      <c r="H93" s="428"/>
      <c r="I93" s="426" t="str">
        <f>IF(I19="","",I19)</f>
        <v/>
      </c>
      <c r="J93" s="427"/>
      <c r="K93" s="427"/>
      <c r="L93" s="428"/>
      <c r="M93" s="426" t="str">
        <f>IF(M19="","",M19)</f>
        <v/>
      </c>
      <c r="N93" s="427"/>
      <c r="O93" s="427"/>
      <c r="P93" s="428"/>
    </row>
    <row r="94" spans="1:19" ht="19.95" customHeight="1">
      <c r="A94" s="359"/>
      <c r="B94" s="360"/>
      <c r="C94" s="360"/>
      <c r="D94" s="361"/>
      <c r="E94" s="429"/>
      <c r="F94" s="430"/>
      <c r="G94" s="430"/>
      <c r="H94" s="431"/>
      <c r="I94" s="429"/>
      <c r="J94" s="430"/>
      <c r="K94" s="430"/>
      <c r="L94" s="431"/>
      <c r="M94" s="429"/>
      <c r="N94" s="430"/>
      <c r="O94" s="430"/>
      <c r="P94" s="431"/>
    </row>
    <row r="95" spans="1:19" ht="19.95" customHeight="1">
      <c r="A95" s="179" t="s">
        <v>121</v>
      </c>
      <c r="B95" s="180"/>
      <c r="C95" s="180"/>
      <c r="D95" s="181"/>
      <c r="E95" s="432" t="str">
        <f>IFERROR(INDEX($G$22:$G$30,MATCH("○",$E$22:$E$30,0)),"")</f>
        <v/>
      </c>
      <c r="F95" s="433"/>
      <c r="G95" s="433"/>
      <c r="H95" s="216" t="s">
        <v>30</v>
      </c>
      <c r="I95" s="432" t="str">
        <f>IFERROR(INDEX($K$22:$K$30,MATCH("○",$I$22:$I$30,0)),"")</f>
        <v/>
      </c>
      <c r="J95" s="433"/>
      <c r="K95" s="433"/>
      <c r="L95" s="216" t="s">
        <v>30</v>
      </c>
      <c r="M95" s="432" t="str">
        <f>IFERROR(INDEX($O$22:$O$30,MATCH("○",$M$22:$M$30,0)),"")</f>
        <v/>
      </c>
      <c r="N95" s="433"/>
      <c r="O95" s="433"/>
      <c r="P95" s="216" t="s">
        <v>30</v>
      </c>
    </row>
    <row r="96" spans="1:19" ht="19.95" customHeight="1">
      <c r="A96" s="182" t="s">
        <v>122</v>
      </c>
      <c r="B96" s="183"/>
      <c r="C96" s="183"/>
      <c r="D96" s="184"/>
      <c r="E96" s="419" t="str">
        <f>N34</f>
        <v/>
      </c>
      <c r="F96" s="420"/>
      <c r="G96" s="420"/>
      <c r="H96" s="217" t="s">
        <v>30</v>
      </c>
      <c r="I96" s="419" t="str">
        <f>N35</f>
        <v/>
      </c>
      <c r="J96" s="420"/>
      <c r="K96" s="420"/>
      <c r="L96" s="217" t="s">
        <v>30</v>
      </c>
      <c r="M96" s="419" t="str">
        <f>N36</f>
        <v/>
      </c>
      <c r="N96" s="420"/>
      <c r="O96" s="420"/>
      <c r="P96" s="217" t="s">
        <v>30</v>
      </c>
    </row>
    <row r="97" spans="1:24" ht="19.95" customHeight="1">
      <c r="A97" s="126" t="s">
        <v>29</v>
      </c>
      <c r="B97" s="118"/>
      <c r="C97" s="118"/>
      <c r="D97" s="119"/>
      <c r="E97" s="421">
        <f>SUBTOTAL(9,E95:E96)</f>
        <v>0</v>
      </c>
      <c r="F97" s="422"/>
      <c r="G97" s="422"/>
      <c r="H97" s="218" t="s">
        <v>30</v>
      </c>
      <c r="I97" s="421">
        <f>SUBTOTAL(9,I95:K96)</f>
        <v>0</v>
      </c>
      <c r="J97" s="422"/>
      <c r="K97" s="422"/>
      <c r="L97" s="218" t="s">
        <v>30</v>
      </c>
      <c r="M97" s="421">
        <f>SUBTOTAL(9,M95:O96)</f>
        <v>0</v>
      </c>
      <c r="N97" s="422"/>
      <c r="O97" s="422"/>
      <c r="P97" s="218" t="s">
        <v>30</v>
      </c>
    </row>
    <row r="98" spans="1:24" ht="19.95" customHeight="1">
      <c r="A98" s="434" t="s">
        <v>201</v>
      </c>
      <c r="B98" s="179" t="s">
        <v>123</v>
      </c>
      <c r="C98" s="180"/>
      <c r="D98" s="181"/>
      <c r="E98" s="432">
        <f>IFERROR($O$42,"")</f>
        <v>0</v>
      </c>
      <c r="F98" s="433"/>
      <c r="G98" s="433"/>
      <c r="H98" s="216" t="s">
        <v>30</v>
      </c>
      <c r="I98" s="432">
        <f>IFERROR($O$42,"")</f>
        <v>0</v>
      </c>
      <c r="J98" s="433"/>
      <c r="K98" s="433"/>
      <c r="L98" s="216" t="s">
        <v>30</v>
      </c>
      <c r="M98" s="432">
        <f>IFERROR($O$42,"")</f>
        <v>0</v>
      </c>
      <c r="N98" s="433"/>
      <c r="O98" s="433"/>
      <c r="P98" s="216" t="s">
        <v>30</v>
      </c>
    </row>
    <row r="99" spans="1:24" ht="19.95" customHeight="1">
      <c r="A99" s="435"/>
      <c r="B99" s="185" t="s">
        <v>124</v>
      </c>
      <c r="C99" s="186"/>
      <c r="D99" s="187"/>
      <c r="E99" s="437" t="str">
        <f>IFERROR(INDEX($G$47:$G$51,MATCH("○",$I$47:$I$51,0)),"")</f>
        <v/>
      </c>
      <c r="F99" s="438"/>
      <c r="G99" s="438"/>
      <c r="H99" s="219" t="s">
        <v>30</v>
      </c>
      <c r="I99" s="437" t="str">
        <f>IFERROR(INDEX($G$47:$G$51,MATCH("○",$I$47:$I$51,0)),"")</f>
        <v/>
      </c>
      <c r="J99" s="438"/>
      <c r="K99" s="438"/>
      <c r="L99" s="219" t="s">
        <v>30</v>
      </c>
      <c r="M99" s="437" t="str">
        <f>IFERROR(INDEX($G$47:$G$51,MATCH("○",$I$47:$I$51,0)),"")</f>
        <v/>
      </c>
      <c r="N99" s="438"/>
      <c r="O99" s="438"/>
      <c r="P99" s="219" t="s">
        <v>30</v>
      </c>
    </row>
    <row r="100" spans="1:24" ht="19.95" customHeight="1">
      <c r="A100" s="435"/>
      <c r="B100" s="185" t="s">
        <v>126</v>
      </c>
      <c r="C100" s="186"/>
      <c r="D100" s="187"/>
      <c r="E100" s="437" t="str">
        <f>IFERROR(INDEX($N$55:$N$60,MATCH("○",$P$55:$P$60,0)),"")</f>
        <v/>
      </c>
      <c r="F100" s="438"/>
      <c r="G100" s="438"/>
      <c r="H100" s="219" t="s">
        <v>30</v>
      </c>
      <c r="I100" s="437" t="str">
        <f>IFERROR(INDEX($N$55:$N$60,MATCH("○",$P$55:$P$60,0)),"")</f>
        <v/>
      </c>
      <c r="J100" s="438"/>
      <c r="K100" s="438"/>
      <c r="L100" s="219" t="s">
        <v>30</v>
      </c>
      <c r="M100" s="437" t="str">
        <f>IFERROR(INDEX($N$55:$N$60,MATCH("○",$P$55:$P$60,0)),"")</f>
        <v/>
      </c>
      <c r="N100" s="438"/>
      <c r="O100" s="438"/>
      <c r="P100" s="219" t="s">
        <v>30</v>
      </c>
      <c r="X100" s="188"/>
    </row>
    <row r="101" spans="1:24" ht="19.95" customHeight="1">
      <c r="A101" s="435"/>
      <c r="B101" s="185" t="s">
        <v>127</v>
      </c>
      <c r="C101" s="186"/>
      <c r="D101" s="187"/>
      <c r="E101" s="437">
        <f>IFERROR(IF($O$71="","",$O$71),"")</f>
        <v>0</v>
      </c>
      <c r="F101" s="438"/>
      <c r="G101" s="438"/>
      <c r="H101" s="219" t="s">
        <v>30</v>
      </c>
      <c r="I101" s="437">
        <f>IFERROR(IF($O$71="","",$O$71),"")</f>
        <v>0</v>
      </c>
      <c r="J101" s="438"/>
      <c r="K101" s="438"/>
      <c r="L101" s="219" t="s">
        <v>30</v>
      </c>
      <c r="M101" s="437">
        <f>IFERROR(IF($O$71="","",$O$71),"")</f>
        <v>0</v>
      </c>
      <c r="N101" s="438"/>
      <c r="O101" s="438"/>
      <c r="P101" s="219" t="s">
        <v>30</v>
      </c>
    </row>
    <row r="102" spans="1:24" ht="19.95" customHeight="1">
      <c r="A102" s="436"/>
      <c r="B102" s="182" t="s">
        <v>128</v>
      </c>
      <c r="C102" s="183"/>
      <c r="D102" s="184"/>
      <c r="E102" s="419">
        <f>IFERROR(IF($N$89="","",$N$89),"")</f>
        <v>0</v>
      </c>
      <c r="F102" s="420"/>
      <c r="G102" s="420"/>
      <c r="H102" s="217" t="s">
        <v>30</v>
      </c>
      <c r="I102" s="419">
        <f>IFERROR(IF($N$89="","",$N$89),"")</f>
        <v>0</v>
      </c>
      <c r="J102" s="420"/>
      <c r="K102" s="420"/>
      <c r="L102" s="217" t="s">
        <v>30</v>
      </c>
      <c r="M102" s="419">
        <f>IFERROR(IF($N$89="","",$N$89),"")</f>
        <v>0</v>
      </c>
      <c r="N102" s="420"/>
      <c r="O102" s="420"/>
      <c r="P102" s="217" t="s">
        <v>30</v>
      </c>
    </row>
    <row r="103" spans="1:24" ht="19.95" customHeight="1">
      <c r="A103" s="126" t="s">
        <v>29</v>
      </c>
      <c r="B103" s="118"/>
      <c r="C103" s="118"/>
      <c r="D103" s="119"/>
      <c r="E103" s="421">
        <f>SUBTOTAL(9,E98:G102)</f>
        <v>0</v>
      </c>
      <c r="F103" s="422"/>
      <c r="G103" s="422"/>
      <c r="H103" s="218" t="s">
        <v>30</v>
      </c>
      <c r="I103" s="421">
        <f>SUBTOTAL(9,I98:I102)</f>
        <v>0</v>
      </c>
      <c r="J103" s="422"/>
      <c r="K103" s="422"/>
      <c r="L103" s="218" t="s">
        <v>30</v>
      </c>
      <c r="M103" s="421">
        <f>SUBTOTAL(9,M98:M102)</f>
        <v>0</v>
      </c>
      <c r="N103" s="422"/>
      <c r="O103" s="422"/>
      <c r="P103" s="218" t="s">
        <v>30</v>
      </c>
    </row>
    <row r="104" spans="1:24" ht="19.95" customHeight="1">
      <c r="A104" s="126" t="s">
        <v>237</v>
      </c>
      <c r="B104" s="118"/>
      <c r="C104" s="118"/>
      <c r="D104" s="119"/>
      <c r="E104" s="421">
        <f>SUBTOTAL(9,E95:G103)</f>
        <v>0</v>
      </c>
      <c r="F104" s="422"/>
      <c r="G104" s="422"/>
      <c r="H104" s="218" t="s">
        <v>30</v>
      </c>
      <c r="I104" s="421">
        <f>SUBTOTAL(9,I95:K103)</f>
        <v>0</v>
      </c>
      <c r="J104" s="422"/>
      <c r="K104" s="422"/>
      <c r="L104" s="218" t="s">
        <v>30</v>
      </c>
      <c r="M104" s="421">
        <f>SUBTOTAL(9,M95:O103)</f>
        <v>0</v>
      </c>
      <c r="N104" s="422"/>
      <c r="O104" s="422"/>
      <c r="P104" s="218" t="s">
        <v>30</v>
      </c>
    </row>
    <row r="105" spans="1:24" ht="19.95" customHeight="1">
      <c r="A105" s="126" t="s">
        <v>43</v>
      </c>
      <c r="B105" s="118"/>
      <c r="C105" s="118"/>
      <c r="D105" s="119"/>
      <c r="E105" s="421" t="str">
        <f>IFERROR(IF(I13="","",I13),"")</f>
        <v/>
      </c>
      <c r="F105" s="422"/>
      <c r="G105" s="422"/>
      <c r="H105" s="218" t="s">
        <v>30</v>
      </c>
      <c r="I105" s="421" t="str">
        <f>IFERROR(IF(I14="","",I14),"")</f>
        <v/>
      </c>
      <c r="J105" s="422"/>
      <c r="K105" s="422"/>
      <c r="L105" s="218" t="s">
        <v>30</v>
      </c>
      <c r="M105" s="421" t="str">
        <f>IFERROR(IF(I15="","",I15),"")</f>
        <v/>
      </c>
      <c r="N105" s="422"/>
      <c r="O105" s="422"/>
      <c r="P105" s="218" t="s">
        <v>30</v>
      </c>
    </row>
    <row r="106" spans="1:24" ht="19.95" customHeight="1">
      <c r="A106" s="126" t="s">
        <v>44</v>
      </c>
      <c r="B106" s="118"/>
      <c r="C106" s="118"/>
      <c r="D106" s="119"/>
      <c r="E106" s="421">
        <f>SUBTOTAL(9,E95:G105)</f>
        <v>0</v>
      </c>
      <c r="F106" s="422"/>
      <c r="G106" s="422"/>
      <c r="H106" s="218" t="s">
        <v>30</v>
      </c>
      <c r="I106" s="421">
        <f>SUBTOTAL(9,I95:K105)</f>
        <v>0</v>
      </c>
      <c r="J106" s="422"/>
      <c r="K106" s="422"/>
      <c r="L106" s="218" t="s">
        <v>30</v>
      </c>
      <c r="M106" s="421">
        <f>SUBTOTAL(9,M95:O105)</f>
        <v>0</v>
      </c>
      <c r="N106" s="422"/>
      <c r="O106" s="422"/>
      <c r="P106" s="218" t="s">
        <v>30</v>
      </c>
    </row>
    <row r="107" spans="1:24" ht="19.95" customHeight="1">
      <c r="A107" s="126" t="s">
        <v>45</v>
      </c>
      <c r="B107" s="118"/>
      <c r="C107" s="118"/>
      <c r="D107" s="119"/>
      <c r="E107" s="439" t="str">
        <f>IFERROR(INDEX(リスト!$N$3:$S$29, MATCH(E106, リスト!$M$3:$M$29, 1), MATCH(E108, リスト!$N$2:$S$2, 0)),"")</f>
        <v/>
      </c>
      <c r="F107" s="440"/>
      <c r="G107" s="440"/>
      <c r="H107" s="441"/>
      <c r="I107" s="439" t="str">
        <f>IFERROR(INDEX(リスト!$N$3:$S$29, MATCH(I106, リスト!$M$3:$M$29, 1), MATCH(I108, リスト!$N$2:$S$2, 0)),"")</f>
        <v/>
      </c>
      <c r="J107" s="440"/>
      <c r="K107" s="440"/>
      <c r="L107" s="441"/>
      <c r="M107" s="439" t="str">
        <f>IFERROR(INDEX(リスト!$N$3:$S$29,MATCH(M106,リスト!$M$3:$M$29,1),MATCH(M108,リスト!$N$2:$S$2,0)),"")</f>
        <v/>
      </c>
      <c r="N107" s="440"/>
      <c r="O107" s="440"/>
      <c r="P107" s="441"/>
    </row>
    <row r="108" spans="1:24" ht="19.95" customHeight="1">
      <c r="A108" s="13" t="s">
        <v>235</v>
      </c>
      <c r="B108" s="14"/>
      <c r="C108" s="14"/>
      <c r="D108" s="14"/>
      <c r="E108" s="439" t="str">
        <f>IFERROR(VLOOKUP(E93,リスト!$F$3:$G$31,2,FALSE),"")</f>
        <v/>
      </c>
      <c r="F108" s="440"/>
      <c r="G108" s="440"/>
      <c r="H108" s="441"/>
      <c r="I108" s="439" t="str">
        <f>IFERROR(VLOOKUP(I93,リスト!$F$3:$G$31,2,FALSE),"")</f>
        <v/>
      </c>
      <c r="J108" s="440"/>
      <c r="K108" s="440"/>
      <c r="L108" s="441"/>
      <c r="M108" s="439" t="str">
        <f>IFERROR(VLOOKUP(M93,リスト!$F$3:$G$31,2,FALSE),"")</f>
        <v/>
      </c>
      <c r="N108" s="440"/>
      <c r="O108" s="440"/>
      <c r="P108" s="441"/>
    </row>
    <row r="118" ht="22.2" customHeight="1"/>
    <row r="119" ht="22.2" customHeight="1"/>
    <row r="120" ht="22.2" customHeight="1"/>
    <row r="121" ht="22.2" customHeight="1"/>
  </sheetData>
  <sheetProtection sheet="1" objects="1" scenarios="1"/>
  <mergeCells count="125">
    <mergeCell ref="E108:H108"/>
    <mergeCell ref="I108:L108"/>
    <mergeCell ref="M108:P108"/>
    <mergeCell ref="E106:G106"/>
    <mergeCell ref="I106:K106"/>
    <mergeCell ref="M106:O106"/>
    <mergeCell ref="E107:H107"/>
    <mergeCell ref="I107:L107"/>
    <mergeCell ref="M107:P107"/>
    <mergeCell ref="E103:G103"/>
    <mergeCell ref="I103:K103"/>
    <mergeCell ref="M103:O103"/>
    <mergeCell ref="E105:G105"/>
    <mergeCell ref="I105:K105"/>
    <mergeCell ref="M105:O105"/>
    <mergeCell ref="E101:G101"/>
    <mergeCell ref="I101:K101"/>
    <mergeCell ref="M101:O101"/>
    <mergeCell ref="E102:G102"/>
    <mergeCell ref="I102:K102"/>
    <mergeCell ref="M102:O102"/>
    <mergeCell ref="E104:G104"/>
    <mergeCell ref="I104:K104"/>
    <mergeCell ref="M104:O104"/>
    <mergeCell ref="A98:A102"/>
    <mergeCell ref="E98:G98"/>
    <mergeCell ref="I98:K98"/>
    <mergeCell ref="M98:O98"/>
    <mergeCell ref="E99:G99"/>
    <mergeCell ref="I99:K99"/>
    <mergeCell ref="M99:O99"/>
    <mergeCell ref="E100:G100"/>
    <mergeCell ref="I100:K100"/>
    <mergeCell ref="M100:O100"/>
    <mergeCell ref="E96:G96"/>
    <mergeCell ref="I96:K96"/>
    <mergeCell ref="M96:O96"/>
    <mergeCell ref="E97:G97"/>
    <mergeCell ref="I97:K97"/>
    <mergeCell ref="M97:O97"/>
    <mergeCell ref="A92:D94"/>
    <mergeCell ref="E93:H94"/>
    <mergeCell ref="I93:L94"/>
    <mergeCell ref="M93:P94"/>
    <mergeCell ref="E95:G95"/>
    <mergeCell ref="I95:K95"/>
    <mergeCell ref="M95:O95"/>
    <mergeCell ref="A84:C86"/>
    <mergeCell ref="N84:N86"/>
    <mergeCell ref="O84:O86"/>
    <mergeCell ref="P84:P86"/>
    <mergeCell ref="D85:M86"/>
    <mergeCell ref="A87:C88"/>
    <mergeCell ref="D87:M88"/>
    <mergeCell ref="N87:N88"/>
    <mergeCell ref="O87:O88"/>
    <mergeCell ref="P87:P88"/>
    <mergeCell ref="A80:C83"/>
    <mergeCell ref="N80:N81"/>
    <mergeCell ref="O80:O81"/>
    <mergeCell ref="P80:P81"/>
    <mergeCell ref="N82:N83"/>
    <mergeCell ref="O82:O83"/>
    <mergeCell ref="P82:P83"/>
    <mergeCell ref="O67:O68"/>
    <mergeCell ref="P67:P68"/>
    <mergeCell ref="A69:C70"/>
    <mergeCell ref="D69:H70"/>
    <mergeCell ref="I69:K70"/>
    <mergeCell ref="L69:M70"/>
    <mergeCell ref="N69:N70"/>
    <mergeCell ref="O69:O70"/>
    <mergeCell ref="P69:P70"/>
    <mergeCell ref="A65:H66"/>
    <mergeCell ref="O65:P66"/>
    <mergeCell ref="I66:K66"/>
    <mergeCell ref="L66:N66"/>
    <mergeCell ref="A67:C68"/>
    <mergeCell ref="D67:H68"/>
    <mergeCell ref="I67:J68"/>
    <mergeCell ref="K67:K68"/>
    <mergeCell ref="L67:M68"/>
    <mergeCell ref="N67:N68"/>
    <mergeCell ref="P55:P56"/>
    <mergeCell ref="D57:M58"/>
    <mergeCell ref="N57:N58"/>
    <mergeCell ref="O57:O58"/>
    <mergeCell ref="P57:P58"/>
    <mergeCell ref="A59:C60"/>
    <mergeCell ref="D59:M60"/>
    <mergeCell ref="N59:N60"/>
    <mergeCell ref="O59:O60"/>
    <mergeCell ref="P59:P60"/>
    <mergeCell ref="K40:L40"/>
    <mergeCell ref="K41:L41"/>
    <mergeCell ref="A55:C58"/>
    <mergeCell ref="D55:M56"/>
    <mergeCell ref="N55:N56"/>
    <mergeCell ref="O55:O56"/>
    <mergeCell ref="B35:F35"/>
    <mergeCell ref="G35:M35"/>
    <mergeCell ref="N35:O35"/>
    <mergeCell ref="B36:F36"/>
    <mergeCell ref="G36:M36"/>
    <mergeCell ref="N36:O36"/>
    <mergeCell ref="B34:F34"/>
    <mergeCell ref="G34:M34"/>
    <mergeCell ref="N34:O34"/>
    <mergeCell ref="B13:H13"/>
    <mergeCell ref="I13:L13"/>
    <mergeCell ref="B14:H14"/>
    <mergeCell ref="I14:L14"/>
    <mergeCell ref="B15:H15"/>
    <mergeCell ref="I15:L15"/>
    <mergeCell ref="E4:O4"/>
    <mergeCell ref="E5:O5"/>
    <mergeCell ref="P5:R5"/>
    <mergeCell ref="E6:R6"/>
    <mergeCell ref="M7:R7"/>
    <mergeCell ref="I12:L12"/>
    <mergeCell ref="E7:I7"/>
    <mergeCell ref="A18:D21"/>
    <mergeCell ref="E19:H20"/>
    <mergeCell ref="I19:L20"/>
    <mergeCell ref="M19:P20"/>
  </mergeCells>
  <phoneticPr fontId="1"/>
  <conditionalFormatting sqref="I22:I30">
    <cfRule type="expression" dxfId="147" priority="94">
      <formula>$I$19=""</formula>
    </cfRule>
  </conditionalFormatting>
  <conditionalFormatting sqref="M22:M30">
    <cfRule type="expression" dxfId="146" priority="93">
      <formula>$M$19=""</formula>
    </cfRule>
  </conditionalFormatting>
  <conditionalFormatting sqref="I13:L13">
    <cfRule type="expression" dxfId="145" priority="92">
      <formula>$B$13&lt;&gt;""</formula>
    </cfRule>
  </conditionalFormatting>
  <conditionalFormatting sqref="I14:L14">
    <cfRule type="expression" dxfId="144" priority="91">
      <formula>$B$14&lt;&gt;""</formula>
    </cfRule>
  </conditionalFormatting>
  <conditionalFormatting sqref="I15:L15">
    <cfRule type="expression" dxfId="143" priority="90">
      <formula>$B$15&lt;&gt;""</formula>
    </cfRule>
  </conditionalFormatting>
  <conditionalFormatting sqref="E22:E30">
    <cfRule type="expression" dxfId="142" priority="89">
      <formula>$E$19=""</formula>
    </cfRule>
  </conditionalFormatting>
  <conditionalFormatting sqref="B34:F34">
    <cfRule type="expression" dxfId="141" priority="88">
      <formula>$B$13=""</formula>
    </cfRule>
  </conditionalFormatting>
  <conditionalFormatting sqref="B35:F35">
    <cfRule type="expression" dxfId="140" priority="87">
      <formula>$B$14=""</formula>
    </cfRule>
  </conditionalFormatting>
  <conditionalFormatting sqref="E19:H20">
    <cfRule type="expression" dxfId="139" priority="86">
      <formula>$B$13=""</formula>
    </cfRule>
  </conditionalFormatting>
  <conditionalFormatting sqref="I19:L20">
    <cfRule type="expression" dxfId="138" priority="85">
      <formula>$B$14=""</formula>
    </cfRule>
  </conditionalFormatting>
  <conditionalFormatting sqref="M19:P20">
    <cfRule type="expression" dxfId="137" priority="84">
      <formula>$B$15=""</formula>
    </cfRule>
  </conditionalFormatting>
  <conditionalFormatting sqref="B36:F36">
    <cfRule type="expression" dxfId="136" priority="83">
      <formula>$B$15=""</formula>
    </cfRule>
  </conditionalFormatting>
  <conditionalFormatting sqref="G34:M34">
    <cfRule type="expression" dxfId="135" priority="82">
      <formula>$B$34&lt;&gt;""</formula>
    </cfRule>
  </conditionalFormatting>
  <conditionalFormatting sqref="G35:M35">
    <cfRule type="expression" dxfId="134" priority="81">
      <formula>$B$35&lt;&gt;""</formula>
    </cfRule>
  </conditionalFormatting>
  <conditionalFormatting sqref="G36:M36">
    <cfRule type="expression" dxfId="133" priority="80">
      <formula>$B$36&lt;&gt;""</formula>
    </cfRule>
  </conditionalFormatting>
  <conditionalFormatting sqref="K40:L41">
    <cfRule type="expression" dxfId="132" priority="79">
      <formula>$B$13&lt;&gt;""</formula>
    </cfRule>
  </conditionalFormatting>
  <conditionalFormatting sqref="K40:L40">
    <cfRule type="expression" dxfId="131" priority="77">
      <formula>$B$15&lt;&gt;""</formula>
    </cfRule>
    <cfRule type="expression" dxfId="130" priority="78">
      <formula>$B$14&lt;&gt;""</formula>
    </cfRule>
  </conditionalFormatting>
  <conditionalFormatting sqref="K41:L41">
    <cfRule type="expression" dxfId="129" priority="75">
      <formula>$B$15&lt;&gt;""</formula>
    </cfRule>
    <cfRule type="expression" dxfId="128" priority="76">
      <formula>$B$14&lt;&gt;""</formula>
    </cfRule>
  </conditionalFormatting>
  <conditionalFormatting sqref="I47:I51">
    <cfRule type="expression" dxfId="127" priority="72">
      <formula>$B$15&lt;&gt;""</formula>
    </cfRule>
    <cfRule type="expression" dxfId="126" priority="73">
      <formula>$B$14&lt;&gt;""</formula>
    </cfRule>
    <cfRule type="expression" dxfId="125" priority="74">
      <formula>$B$13&lt;&gt;""</formula>
    </cfRule>
  </conditionalFormatting>
  <conditionalFormatting sqref="I47">
    <cfRule type="expression" dxfId="124" priority="68">
      <formula>$I$51&lt;&gt;""</formula>
    </cfRule>
    <cfRule type="expression" dxfId="123" priority="69">
      <formula>$I$50&lt;&gt;""</formula>
    </cfRule>
    <cfRule type="expression" dxfId="122" priority="70">
      <formula>$I$49&lt;&gt;""</formula>
    </cfRule>
    <cfRule type="expression" dxfId="121" priority="71">
      <formula>$I$48&lt;&gt;""</formula>
    </cfRule>
  </conditionalFormatting>
  <conditionalFormatting sqref="I48">
    <cfRule type="expression" dxfId="120" priority="64">
      <formula>$I$51&lt;&gt;""</formula>
    </cfRule>
    <cfRule type="expression" dxfId="119" priority="65">
      <formula>$I$50&lt;&gt;""</formula>
    </cfRule>
    <cfRule type="expression" dxfId="118" priority="66">
      <formula>$I$49&lt;&gt;""</formula>
    </cfRule>
    <cfRule type="expression" dxfId="117" priority="67">
      <formula>$I$47&lt;&gt;""</formula>
    </cfRule>
  </conditionalFormatting>
  <conditionalFormatting sqref="I49">
    <cfRule type="expression" dxfId="116" priority="60">
      <formula>$I$51&lt;&gt;""</formula>
    </cfRule>
    <cfRule type="expression" dxfId="115" priority="61">
      <formula>$I$50&lt;&gt;""</formula>
    </cfRule>
    <cfRule type="expression" dxfId="114" priority="62">
      <formula>$I$48&lt;&gt;""</formula>
    </cfRule>
    <cfRule type="expression" dxfId="113" priority="63">
      <formula>$I$47&lt;&gt;""</formula>
    </cfRule>
  </conditionalFormatting>
  <conditionalFormatting sqref="I50">
    <cfRule type="expression" dxfId="112" priority="56">
      <formula>$I$51&lt;&gt;""</formula>
    </cfRule>
    <cfRule type="expression" dxfId="111" priority="57">
      <formula>$I$49&lt;&gt;""</formula>
    </cfRule>
    <cfRule type="expression" dxfId="110" priority="58">
      <formula>$I$48&lt;&gt;""</formula>
    </cfRule>
    <cfRule type="expression" dxfId="109" priority="59">
      <formula>$I$47&lt;&gt;""</formula>
    </cfRule>
  </conditionalFormatting>
  <conditionalFormatting sqref="I51">
    <cfRule type="expression" dxfId="108" priority="52">
      <formula>$I$50&lt;&gt;""</formula>
    </cfRule>
    <cfRule type="expression" dxfId="107" priority="53">
      <formula>$I$49&lt;&gt;""</formula>
    </cfRule>
    <cfRule type="expression" dxfId="106" priority="54">
      <formula>$I$48&lt;&gt;""</formula>
    </cfRule>
    <cfRule type="expression" dxfId="105" priority="55">
      <formula>$I$47&lt;&gt;""</formula>
    </cfRule>
  </conditionalFormatting>
  <conditionalFormatting sqref="P55:P60">
    <cfRule type="expression" dxfId="104" priority="49">
      <formula>$B$15&lt;&gt;""</formula>
    </cfRule>
    <cfRule type="expression" dxfId="103" priority="50">
      <formula>$B$14&lt;&gt;""</formula>
    </cfRule>
    <cfRule type="expression" dxfId="102" priority="51">
      <formula>$B$13&lt;&gt;""</formula>
    </cfRule>
  </conditionalFormatting>
  <conditionalFormatting sqref="P55:P58">
    <cfRule type="expression" dxfId="101" priority="48">
      <formula>$P$59&lt;&gt;""</formula>
    </cfRule>
  </conditionalFormatting>
  <conditionalFormatting sqref="P55:P56 P59:P60">
    <cfRule type="expression" dxfId="100" priority="47">
      <formula>$P$57&lt;&gt;""</formula>
    </cfRule>
  </conditionalFormatting>
  <conditionalFormatting sqref="P57:P60">
    <cfRule type="expression" dxfId="99" priority="46">
      <formula>$P$55&lt;&gt;""</formula>
    </cfRule>
  </conditionalFormatting>
  <conditionalFormatting sqref="L69:M70">
    <cfRule type="expression" dxfId="98" priority="42">
      <formula>$L$67&lt;&gt;""</formula>
    </cfRule>
  </conditionalFormatting>
  <conditionalFormatting sqref="I67:J68 L67:M70">
    <cfRule type="expression" dxfId="97" priority="45">
      <formula>$B$13&lt;&gt;""</formula>
    </cfRule>
  </conditionalFormatting>
  <conditionalFormatting sqref="I67:J68 L67:M70">
    <cfRule type="expression" dxfId="96" priority="44">
      <formula>$B$14&lt;&gt;""</formula>
    </cfRule>
  </conditionalFormatting>
  <conditionalFormatting sqref="I67:J68 L67:M70">
    <cfRule type="expression" dxfId="95" priority="43">
      <formula>$B$15&lt;&gt;""</formula>
    </cfRule>
  </conditionalFormatting>
  <conditionalFormatting sqref="I67:J68 L67:M68">
    <cfRule type="expression" dxfId="94" priority="41">
      <formula>$L$69&lt;&gt;""</formula>
    </cfRule>
  </conditionalFormatting>
  <conditionalFormatting sqref="P80:P88">
    <cfRule type="expression" dxfId="93" priority="38">
      <formula>$B$15&lt;&gt;""</formula>
    </cfRule>
    <cfRule type="expression" dxfId="92" priority="39">
      <formula>$B$14&lt;&gt;""</formula>
    </cfRule>
    <cfRule type="expression" dxfId="91" priority="40">
      <formula>$B$13&lt;&gt;""</formula>
    </cfRule>
  </conditionalFormatting>
  <conditionalFormatting sqref="E22 E24:E30">
    <cfRule type="expression" dxfId="90" priority="37">
      <formula>$E$23&lt;&gt;""</formula>
    </cfRule>
  </conditionalFormatting>
  <conditionalFormatting sqref="I22:I29">
    <cfRule type="expression" dxfId="89" priority="17">
      <formula>$I$30&lt;&gt;""</formula>
    </cfRule>
  </conditionalFormatting>
  <conditionalFormatting sqref="E22:E29">
    <cfRule type="expression" dxfId="88" priority="19">
      <formula>$E$30&lt;&gt;""</formula>
    </cfRule>
  </conditionalFormatting>
  <conditionalFormatting sqref="E22:E28 E30">
    <cfRule type="expression" dxfId="87" priority="21">
      <formula>$E$29&lt;&gt;""</formula>
    </cfRule>
  </conditionalFormatting>
  <conditionalFormatting sqref="E22:E27 E29:E30">
    <cfRule type="expression" dxfId="86" priority="31">
      <formula>$E$28&lt;&gt;""</formula>
    </cfRule>
  </conditionalFormatting>
  <conditionalFormatting sqref="E22:E26 E28:E30">
    <cfRule type="expression" dxfId="85" priority="32">
      <formula>$E$27&lt;&gt;""</formula>
    </cfRule>
  </conditionalFormatting>
  <conditionalFormatting sqref="E22:E25 E27:E30">
    <cfRule type="expression" dxfId="84" priority="33">
      <formula>$E$26&lt;&gt;""</formula>
    </cfRule>
  </conditionalFormatting>
  <conditionalFormatting sqref="E22:E24 E26:E30">
    <cfRule type="expression" dxfId="83" priority="34">
      <formula>$E$25&lt;&gt;""</formula>
    </cfRule>
  </conditionalFormatting>
  <conditionalFormatting sqref="E22:E23 E25:E30">
    <cfRule type="expression" dxfId="82" priority="35">
      <formula>$E$24&lt;&gt;""</formula>
    </cfRule>
  </conditionalFormatting>
  <conditionalFormatting sqref="E23:E30">
    <cfRule type="expression" dxfId="81" priority="36">
      <formula>$E$22&lt;&gt;""</formula>
    </cfRule>
  </conditionalFormatting>
  <conditionalFormatting sqref="I22 I24:I30">
    <cfRule type="expression" dxfId="80" priority="27">
      <formula>$I$23&lt;&gt;""</formula>
    </cfRule>
  </conditionalFormatting>
  <conditionalFormatting sqref="I22:I23 I25:I30">
    <cfRule type="expression" dxfId="79" priority="26">
      <formula>$I$24&lt;&gt;""</formula>
    </cfRule>
  </conditionalFormatting>
  <conditionalFormatting sqref="I22:I24 I26:I30">
    <cfRule type="expression" dxfId="78" priority="25">
      <formula>$I$25&lt;&gt;""</formula>
    </cfRule>
  </conditionalFormatting>
  <conditionalFormatting sqref="I22:I25 I27:I30">
    <cfRule type="expression" dxfId="77" priority="24">
      <formula>$I$26&lt;&gt;""</formula>
    </cfRule>
  </conditionalFormatting>
  <conditionalFormatting sqref="I22:I26 I28:I30">
    <cfRule type="expression" dxfId="76" priority="23">
      <formula>$I$27&lt;&gt;""</formula>
    </cfRule>
  </conditionalFormatting>
  <conditionalFormatting sqref="I22:I27 I29:I30">
    <cfRule type="expression" dxfId="75" priority="22">
      <formula>$I$28&lt;&gt;""</formula>
    </cfRule>
  </conditionalFormatting>
  <conditionalFormatting sqref="I22:I28 I30">
    <cfRule type="expression" dxfId="74" priority="18">
      <formula>$I$29&lt;&gt;""</formula>
    </cfRule>
  </conditionalFormatting>
  <conditionalFormatting sqref="I23:I30">
    <cfRule type="expression" dxfId="73" priority="28">
      <formula>$I$22&lt;&gt;""</formula>
    </cfRule>
  </conditionalFormatting>
  <conditionalFormatting sqref="M22 M24:M30">
    <cfRule type="expression" dxfId="72" priority="15">
      <formula>$M$23&lt;&gt;""</formula>
    </cfRule>
  </conditionalFormatting>
  <conditionalFormatting sqref="M23:M30">
    <cfRule type="expression" dxfId="71" priority="16">
      <formula>$M$22&lt;&gt;""</formula>
    </cfRule>
  </conditionalFormatting>
  <conditionalFormatting sqref="M22:M23 M25:M30">
    <cfRule type="expression" dxfId="70" priority="14">
      <formula>$M$24&lt;&gt;""</formula>
    </cfRule>
  </conditionalFormatting>
  <conditionalFormatting sqref="M22:M24 M26:M30">
    <cfRule type="expression" dxfId="69" priority="13">
      <formula>$M$25&lt;&gt;""</formula>
    </cfRule>
  </conditionalFormatting>
  <conditionalFormatting sqref="M22:M25 M27:M30">
    <cfRule type="expression" dxfId="68" priority="12">
      <formula>$M$26&lt;&gt;""</formula>
    </cfRule>
  </conditionalFormatting>
  <conditionalFormatting sqref="M22:M26 M28:M30">
    <cfRule type="expression" dxfId="67" priority="11">
      <formula>$M$27&lt;&gt;""</formula>
    </cfRule>
  </conditionalFormatting>
  <conditionalFormatting sqref="M22:M27 M29:M30">
    <cfRule type="expression" dxfId="66" priority="10">
      <formula>$M$28&lt;&gt;""</formula>
    </cfRule>
  </conditionalFormatting>
  <conditionalFormatting sqref="M22:M28 M30">
    <cfRule type="expression" dxfId="65" priority="9">
      <formula>$M$29&lt;&gt;""</formula>
    </cfRule>
  </conditionalFormatting>
  <conditionalFormatting sqref="M22:M29">
    <cfRule type="expression" dxfId="64" priority="8">
      <formula>$M$30&lt;&gt;""</formula>
    </cfRule>
  </conditionalFormatting>
  <conditionalFormatting sqref="M93:P94">
    <cfRule type="expression" dxfId="63" priority="7">
      <formula>$B$15=""</formula>
    </cfRule>
  </conditionalFormatting>
  <conditionalFormatting sqref="M95:P95">
    <cfRule type="expression" dxfId="62" priority="6">
      <formula>$B$15=""</formula>
    </cfRule>
  </conditionalFormatting>
  <conditionalFormatting sqref="M96:P103 M105:P108 P104">
    <cfRule type="expression" dxfId="61" priority="5">
      <formula>$B$15=""</formula>
    </cfRule>
  </conditionalFormatting>
  <conditionalFormatting sqref="I93:L103 I105:L108 L104">
    <cfRule type="expression" dxfId="60" priority="4">
      <formula>$B$14=""</formula>
    </cfRule>
  </conditionalFormatting>
  <conditionalFormatting sqref="E93:H103 E105:H108 E104 H104">
    <cfRule type="expression" dxfId="59" priority="3">
      <formula>$B$13=""</formula>
    </cfRule>
  </conditionalFormatting>
  <conditionalFormatting sqref="I104">
    <cfRule type="expression" dxfId="58" priority="2">
      <formula>$B$14=""</formula>
    </cfRule>
  </conditionalFormatting>
  <conditionalFormatting sqref="M104">
    <cfRule type="expression" dxfId="57" priority="1">
      <formula>$B$15=""</formula>
    </cfRule>
  </conditionalFormatting>
  <dataValidations count="3">
    <dataValidation type="list" allowBlank="1" showInputMessage="1" showErrorMessage="1" sqref="B36 M13" xr:uid="{CFEBF581-AB84-46F5-AE86-88B4328756D3}">
      <formula1>#REF!</formula1>
    </dataValidation>
    <dataValidation type="list" allowBlank="1" showInputMessage="1" showErrorMessage="1" sqref="E22:E30 I22:I30 M22:M30 I47:I51 P55 P80 P84 P87 P82 O61:O62 P57 P59" xr:uid="{9F42113F-7439-49BB-8648-F1BD49ADBD7F}">
      <formula1>"○"</formula1>
    </dataValidation>
    <dataValidation type="list" allowBlank="1" showInputMessage="1" showErrorMessage="1" sqref="G34:G36" xr:uid="{62A42EC5-C99C-476F-BB7B-8ADB7537AAA9}">
      <formula1>"優良建設工事表彰,その他表彰（技術提案、人材育成、環境共生）,なし"</formula1>
    </dataValidation>
  </dataValidations>
  <printOptions horizontalCentered="1"/>
  <pageMargins left="0.59055118110236227" right="0.39370078740157483" top="0.59055118110236227" bottom="0.39370078740157483" header="0.31496062992125984" footer="0.19685039370078741"/>
  <pageSetup paperSize="9" orientation="portrait" r:id="rId1"/>
  <headerFooter>
    <oddHeader>&amp;R&amp;8主観的事項に関する調査票</oddHeader>
    <oddFooter>&amp;C&amp;P</oddFooter>
  </headerFooter>
  <rowBreaks count="1" manualBreakCount="1">
    <brk id="37" min="12" max="1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F8AF597-E64B-4F3A-854D-F799581D518A}">
          <x14:formula1>
            <xm:f>リスト!$F$3:$F$31</xm:f>
          </x14:formula1>
          <xm:sqref>B13:H15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5A3AD-775E-4E07-8BB7-4B6AE4D0FBE9}">
  <sheetPr>
    <tabColor rgb="FFFFFF00"/>
  </sheetPr>
  <dimension ref="A1:X121"/>
  <sheetViews>
    <sheetView view="pageBreakPreview" zoomScale="90" zoomScaleNormal="100" zoomScaleSheetLayoutView="90" workbookViewId="0">
      <selection activeCell="E4" sqref="E4:O4"/>
    </sheetView>
  </sheetViews>
  <sheetFormatPr defaultColWidth="8.69921875" defaultRowHeight="19.95" customHeight="1"/>
  <cols>
    <col min="1" max="18" width="4.69921875" style="1" customWidth="1"/>
    <col min="19" max="19" width="6.69921875" style="1" customWidth="1"/>
    <col min="20" max="22" width="4.69921875" style="1" customWidth="1"/>
    <col min="23" max="35" width="5.69921875" style="1" customWidth="1"/>
    <col min="36" max="16384" width="8.69921875" style="1"/>
  </cols>
  <sheetData>
    <row r="1" spans="1:18" ht="22.2" customHeight="1">
      <c r="A1" s="20" t="s">
        <v>0</v>
      </c>
      <c r="B1" s="21"/>
      <c r="C1" s="21"/>
      <c r="D1" s="21"/>
      <c r="E1" s="21"/>
      <c r="F1" s="21"/>
      <c r="G1" s="21"/>
      <c r="H1" s="21"/>
      <c r="I1" s="21"/>
      <c r="J1" s="21"/>
      <c r="K1" s="21"/>
      <c r="L1" s="21"/>
      <c r="M1" s="21"/>
      <c r="N1" s="21"/>
      <c r="O1" s="21"/>
      <c r="P1" s="34"/>
      <c r="Q1" s="34"/>
      <c r="R1" s="34"/>
    </row>
    <row r="2" spans="1:18" ht="10.199999999999999" customHeight="1">
      <c r="A2" s="20"/>
      <c r="B2" s="21"/>
      <c r="C2" s="21"/>
      <c r="D2" s="21"/>
      <c r="E2" s="21"/>
      <c r="F2" s="21"/>
      <c r="G2" s="21"/>
      <c r="H2" s="21"/>
      <c r="I2" s="21"/>
      <c r="J2" s="21"/>
      <c r="K2" s="21"/>
      <c r="L2" s="21"/>
      <c r="M2" s="21"/>
      <c r="N2" s="21"/>
      <c r="O2" s="21"/>
      <c r="P2" s="34"/>
      <c r="Q2" s="34"/>
      <c r="R2" s="34"/>
    </row>
    <row r="3" spans="1:18" ht="22.2" customHeight="1" thickBot="1">
      <c r="L3" s="229" t="s">
        <v>205</v>
      </c>
      <c r="M3" s="229">
        <v>8</v>
      </c>
      <c r="N3" s="110" t="s">
        <v>173</v>
      </c>
      <c r="O3" s="229">
        <v>1</v>
      </c>
      <c r="P3" s="110" t="s">
        <v>172</v>
      </c>
      <c r="Q3" s="229">
        <v>5</v>
      </c>
      <c r="R3" s="89" t="s">
        <v>171</v>
      </c>
    </row>
    <row r="4" spans="1:18" ht="22.2" customHeight="1">
      <c r="A4" s="90" t="s">
        <v>143</v>
      </c>
      <c r="B4" s="91"/>
      <c r="C4" s="92"/>
      <c r="D4" s="93"/>
      <c r="E4" s="448" t="s">
        <v>225</v>
      </c>
      <c r="F4" s="449"/>
      <c r="G4" s="449"/>
      <c r="H4" s="449"/>
      <c r="I4" s="449"/>
      <c r="J4" s="449"/>
      <c r="K4" s="449"/>
      <c r="L4" s="449"/>
      <c r="M4" s="449"/>
      <c r="N4" s="449"/>
      <c r="O4" s="450"/>
      <c r="P4" s="94" t="s">
        <v>188</v>
      </c>
      <c r="Q4" s="91"/>
      <c r="R4" s="95"/>
    </row>
    <row r="5" spans="1:18" ht="22.2" customHeight="1">
      <c r="A5" s="96" t="s">
        <v>1</v>
      </c>
      <c r="B5" s="14"/>
      <c r="C5" s="10"/>
      <c r="D5" s="7"/>
      <c r="E5" s="451" t="s">
        <v>139</v>
      </c>
      <c r="F5" s="452"/>
      <c r="G5" s="452"/>
      <c r="H5" s="452"/>
      <c r="I5" s="452"/>
      <c r="J5" s="452"/>
      <c r="K5" s="452"/>
      <c r="L5" s="452"/>
      <c r="M5" s="452"/>
      <c r="N5" s="452"/>
      <c r="O5" s="453"/>
      <c r="P5" s="454">
        <v>999999</v>
      </c>
      <c r="Q5" s="455"/>
      <c r="R5" s="456"/>
    </row>
    <row r="6" spans="1:18" ht="22.2" customHeight="1">
      <c r="A6" s="96" t="s">
        <v>2</v>
      </c>
      <c r="B6" s="14"/>
      <c r="C6" s="10"/>
      <c r="D6" s="7"/>
      <c r="E6" s="486" t="s">
        <v>138</v>
      </c>
      <c r="F6" s="487"/>
      <c r="G6" s="487"/>
      <c r="H6" s="487"/>
      <c r="I6" s="487"/>
      <c r="J6" s="487"/>
      <c r="K6" s="487"/>
      <c r="L6" s="487"/>
      <c r="M6" s="487"/>
      <c r="N6" s="487"/>
      <c r="O6" s="487"/>
      <c r="P6" s="487"/>
      <c r="Q6" s="487"/>
      <c r="R6" s="488"/>
    </row>
    <row r="7" spans="1:18" ht="22.2" customHeight="1" thickBot="1">
      <c r="A7" s="97" t="s">
        <v>137</v>
      </c>
      <c r="B7" s="98"/>
      <c r="C7" s="71"/>
      <c r="D7" s="99"/>
      <c r="E7" s="230" t="s">
        <v>140</v>
      </c>
      <c r="F7" s="231"/>
      <c r="G7" s="231"/>
      <c r="H7" s="232"/>
      <c r="I7" s="233"/>
      <c r="J7" s="100" t="s">
        <v>136</v>
      </c>
      <c r="K7" s="98"/>
      <c r="L7" s="71"/>
      <c r="M7" s="483" t="s">
        <v>141</v>
      </c>
      <c r="N7" s="484"/>
      <c r="O7" s="484"/>
      <c r="P7" s="484"/>
      <c r="Q7" s="484"/>
      <c r="R7" s="485"/>
    </row>
    <row r="8" spans="1:18" ht="10.199999999999999" customHeight="1"/>
    <row r="9" spans="1:18" ht="15" customHeight="1">
      <c r="A9" s="1" t="s">
        <v>105</v>
      </c>
    </row>
    <row r="10" spans="1:18" ht="15" customHeight="1">
      <c r="A10" s="1" t="s">
        <v>199</v>
      </c>
    </row>
    <row r="11" spans="1:18" ht="10.199999999999999" customHeight="1"/>
    <row r="12" spans="1:18" ht="19.95" customHeight="1" thickBot="1">
      <c r="A12" s="13" t="s">
        <v>26</v>
      </c>
      <c r="B12" s="36"/>
      <c r="C12" s="36"/>
      <c r="D12" s="58"/>
      <c r="E12" s="36"/>
      <c r="F12" s="36"/>
      <c r="G12" s="36"/>
      <c r="H12" s="36"/>
      <c r="I12" s="593" t="s">
        <v>200</v>
      </c>
      <c r="J12" s="594"/>
      <c r="K12" s="594"/>
      <c r="L12" s="595"/>
      <c r="M12" s="3"/>
      <c r="N12" s="3"/>
      <c r="O12" s="3"/>
      <c r="P12" s="3"/>
    </row>
    <row r="13" spans="1:18" ht="19.95" customHeight="1">
      <c r="A13" s="50" t="s">
        <v>40</v>
      </c>
      <c r="B13" s="457" t="s">
        <v>46</v>
      </c>
      <c r="C13" s="458"/>
      <c r="D13" s="458"/>
      <c r="E13" s="458"/>
      <c r="F13" s="458"/>
      <c r="G13" s="458"/>
      <c r="H13" s="459"/>
      <c r="I13" s="460">
        <v>1000</v>
      </c>
      <c r="J13" s="461"/>
      <c r="K13" s="461"/>
      <c r="L13" s="462"/>
      <c r="M13" s="3"/>
      <c r="N13" s="3"/>
      <c r="O13" s="3"/>
      <c r="P13" s="3"/>
    </row>
    <row r="14" spans="1:18" ht="19.95" customHeight="1">
      <c r="A14" s="50" t="s">
        <v>41</v>
      </c>
      <c r="B14" s="463" t="s">
        <v>211</v>
      </c>
      <c r="C14" s="464"/>
      <c r="D14" s="464"/>
      <c r="E14" s="464"/>
      <c r="F14" s="464"/>
      <c r="G14" s="464"/>
      <c r="H14" s="465"/>
      <c r="I14" s="466">
        <v>700</v>
      </c>
      <c r="J14" s="467"/>
      <c r="K14" s="467"/>
      <c r="L14" s="468"/>
      <c r="M14" s="3"/>
      <c r="N14" s="3"/>
      <c r="O14" s="3"/>
      <c r="P14" s="228"/>
    </row>
    <row r="15" spans="1:18" ht="19.95" customHeight="1" thickBot="1">
      <c r="A15" s="50" t="s">
        <v>42</v>
      </c>
      <c r="B15" s="469" t="s">
        <v>57</v>
      </c>
      <c r="C15" s="470"/>
      <c r="D15" s="470"/>
      <c r="E15" s="470"/>
      <c r="F15" s="470"/>
      <c r="G15" s="470"/>
      <c r="H15" s="471"/>
      <c r="I15" s="472">
        <v>600</v>
      </c>
      <c r="J15" s="473"/>
      <c r="K15" s="473"/>
      <c r="L15" s="474"/>
      <c r="M15" s="3"/>
      <c r="N15" s="3"/>
      <c r="O15" s="3"/>
      <c r="P15" s="3"/>
    </row>
    <row r="16" spans="1:18" ht="15" customHeight="1"/>
    <row r="17" spans="1:17" ht="19.95" customHeight="1">
      <c r="A17" s="1" t="s">
        <v>15</v>
      </c>
      <c r="Q17" s="22"/>
    </row>
    <row r="18" spans="1:17" ht="19.95" customHeight="1">
      <c r="A18" s="475" t="s">
        <v>189</v>
      </c>
      <c r="B18" s="476"/>
      <c r="C18" s="476"/>
      <c r="D18" s="477"/>
      <c r="E18" s="72" t="s">
        <v>3</v>
      </c>
      <c r="F18" s="36"/>
      <c r="G18" s="72"/>
      <c r="H18" s="72"/>
      <c r="I18" s="73" t="s">
        <v>4</v>
      </c>
      <c r="J18" s="36"/>
      <c r="K18" s="36"/>
      <c r="L18" s="60"/>
      <c r="M18" s="72" t="s">
        <v>5</v>
      </c>
      <c r="N18" s="36"/>
      <c r="O18" s="72"/>
      <c r="P18" s="16"/>
      <c r="Q18" s="22"/>
    </row>
    <row r="19" spans="1:17" ht="19.95" customHeight="1">
      <c r="A19" s="478"/>
      <c r="B19" s="479"/>
      <c r="C19" s="479"/>
      <c r="D19" s="479"/>
      <c r="E19" s="281" t="str">
        <f>IF(B13="","",B13)</f>
        <v>土木一式工事</v>
      </c>
      <c r="F19" s="282"/>
      <c r="G19" s="282"/>
      <c r="H19" s="283"/>
      <c r="I19" s="281" t="str">
        <f>IF(B14="","",B14)</f>
        <v>とび・土工・コンクリート工事</v>
      </c>
      <c r="J19" s="282"/>
      <c r="K19" s="282"/>
      <c r="L19" s="283"/>
      <c r="M19" s="281" t="str">
        <f>IF(B15="","",B15)</f>
        <v>電気工事</v>
      </c>
      <c r="N19" s="282"/>
      <c r="O19" s="282"/>
      <c r="P19" s="283"/>
      <c r="Q19" s="22"/>
    </row>
    <row r="20" spans="1:17" ht="19.95" customHeight="1">
      <c r="A20" s="478"/>
      <c r="B20" s="479"/>
      <c r="C20" s="479"/>
      <c r="D20" s="479"/>
      <c r="E20" s="284"/>
      <c r="F20" s="285"/>
      <c r="G20" s="285"/>
      <c r="H20" s="286"/>
      <c r="I20" s="284"/>
      <c r="J20" s="285"/>
      <c r="K20" s="285"/>
      <c r="L20" s="286"/>
      <c r="M20" s="284"/>
      <c r="N20" s="285"/>
      <c r="O20" s="285"/>
      <c r="P20" s="286"/>
      <c r="Q20" s="22"/>
    </row>
    <row r="21" spans="1:17" ht="19.95" customHeight="1" thickBot="1">
      <c r="A21" s="480"/>
      <c r="B21" s="481"/>
      <c r="C21" s="481"/>
      <c r="D21" s="482"/>
      <c r="E21" s="74" t="s">
        <v>28</v>
      </c>
      <c r="F21" s="75" t="s">
        <v>27</v>
      </c>
      <c r="G21" s="23"/>
      <c r="H21" s="75"/>
      <c r="I21" s="76" t="s">
        <v>28</v>
      </c>
      <c r="J21" s="77" t="s">
        <v>27</v>
      </c>
      <c r="K21" s="78"/>
      <c r="L21" s="79"/>
      <c r="M21" s="76" t="s">
        <v>28</v>
      </c>
      <c r="N21" s="77" t="s">
        <v>27</v>
      </c>
      <c r="O21" s="78"/>
      <c r="P21" s="79"/>
      <c r="Q21" s="22"/>
    </row>
    <row r="22" spans="1:17" ht="19.95" customHeight="1">
      <c r="A22" s="25" t="s">
        <v>7</v>
      </c>
      <c r="B22" s="26"/>
      <c r="C22" s="26"/>
      <c r="D22" s="62"/>
      <c r="E22" s="234" t="s">
        <v>104</v>
      </c>
      <c r="F22" s="27"/>
      <c r="G22" s="28">
        <v>30</v>
      </c>
      <c r="H22" s="29" t="s">
        <v>30</v>
      </c>
      <c r="I22" s="234"/>
      <c r="J22" s="27"/>
      <c r="K22" s="28">
        <v>30</v>
      </c>
      <c r="L22" s="29" t="s">
        <v>30</v>
      </c>
      <c r="M22" s="234"/>
      <c r="N22" s="27"/>
      <c r="O22" s="28">
        <v>30</v>
      </c>
      <c r="P22" s="29" t="s">
        <v>30</v>
      </c>
      <c r="Q22" s="22"/>
    </row>
    <row r="23" spans="1:17" ht="19.95" customHeight="1">
      <c r="A23" s="25" t="s">
        <v>130</v>
      </c>
      <c r="B23" s="26"/>
      <c r="C23" s="26"/>
      <c r="D23" s="62"/>
      <c r="E23" s="235"/>
      <c r="F23" s="27"/>
      <c r="G23" s="30">
        <v>20</v>
      </c>
      <c r="H23" s="29" t="s">
        <v>30</v>
      </c>
      <c r="I23" s="235"/>
      <c r="J23" s="27"/>
      <c r="K23" s="30">
        <v>20</v>
      </c>
      <c r="L23" s="29" t="s">
        <v>30</v>
      </c>
      <c r="M23" s="235"/>
      <c r="N23" s="27"/>
      <c r="O23" s="30">
        <v>20</v>
      </c>
      <c r="P23" s="29" t="s">
        <v>30</v>
      </c>
    </row>
    <row r="24" spans="1:17" ht="19.95" customHeight="1">
      <c r="A24" s="25" t="s">
        <v>131</v>
      </c>
      <c r="B24" s="26"/>
      <c r="C24" s="26"/>
      <c r="D24" s="62"/>
      <c r="E24" s="235"/>
      <c r="F24" s="27"/>
      <c r="G24" s="31">
        <v>10</v>
      </c>
      <c r="H24" s="29" t="s">
        <v>30</v>
      </c>
      <c r="I24" s="235"/>
      <c r="J24" s="27"/>
      <c r="K24" s="31">
        <v>10</v>
      </c>
      <c r="L24" s="29" t="s">
        <v>30</v>
      </c>
      <c r="M24" s="235"/>
      <c r="N24" s="27"/>
      <c r="O24" s="31">
        <v>10</v>
      </c>
      <c r="P24" s="29" t="s">
        <v>30</v>
      </c>
    </row>
    <row r="25" spans="1:17" ht="19.95" customHeight="1">
      <c r="A25" s="25" t="s">
        <v>132</v>
      </c>
      <c r="B25" s="26"/>
      <c r="C25" s="26"/>
      <c r="D25" s="62"/>
      <c r="E25" s="235"/>
      <c r="F25" s="27"/>
      <c r="G25" s="31">
        <v>5</v>
      </c>
      <c r="H25" s="29" t="s">
        <v>30</v>
      </c>
      <c r="I25" s="235"/>
      <c r="J25" s="27"/>
      <c r="K25" s="31">
        <v>5</v>
      </c>
      <c r="L25" s="29" t="s">
        <v>30</v>
      </c>
      <c r="M25" s="235"/>
      <c r="N25" s="27"/>
      <c r="O25" s="31">
        <v>5</v>
      </c>
      <c r="P25" s="29" t="s">
        <v>30</v>
      </c>
    </row>
    <row r="26" spans="1:17" ht="19.95" customHeight="1">
      <c r="A26" s="25" t="s">
        <v>133</v>
      </c>
      <c r="B26" s="26"/>
      <c r="C26" s="26"/>
      <c r="D26" s="62"/>
      <c r="E26" s="235"/>
      <c r="F26" s="27"/>
      <c r="G26" s="31">
        <v>0</v>
      </c>
      <c r="H26" s="29" t="s">
        <v>30</v>
      </c>
      <c r="I26" s="235" t="s">
        <v>104</v>
      </c>
      <c r="J26" s="27"/>
      <c r="K26" s="31">
        <v>0</v>
      </c>
      <c r="L26" s="29" t="s">
        <v>30</v>
      </c>
      <c r="M26" s="235"/>
      <c r="N26" s="27"/>
      <c r="O26" s="31">
        <v>0</v>
      </c>
      <c r="P26" s="29" t="s">
        <v>30</v>
      </c>
    </row>
    <row r="27" spans="1:17" ht="19.95" customHeight="1">
      <c r="A27" s="25" t="s">
        <v>134</v>
      </c>
      <c r="B27" s="26"/>
      <c r="C27" s="26"/>
      <c r="D27" s="62"/>
      <c r="E27" s="235"/>
      <c r="F27" s="27"/>
      <c r="G27" s="31">
        <v>-10</v>
      </c>
      <c r="H27" s="29" t="s">
        <v>30</v>
      </c>
      <c r="I27" s="235"/>
      <c r="J27" s="27"/>
      <c r="K27" s="31">
        <v>-10</v>
      </c>
      <c r="L27" s="29" t="s">
        <v>30</v>
      </c>
      <c r="M27" s="235" t="s">
        <v>104</v>
      </c>
      <c r="N27" s="27"/>
      <c r="O27" s="31">
        <v>-10</v>
      </c>
      <c r="P27" s="29" t="s">
        <v>30</v>
      </c>
    </row>
    <row r="28" spans="1:17" ht="19.95" customHeight="1">
      <c r="A28" s="25" t="s">
        <v>135</v>
      </c>
      <c r="B28" s="26"/>
      <c r="C28" s="26"/>
      <c r="D28" s="62"/>
      <c r="E28" s="235"/>
      <c r="F28" s="27"/>
      <c r="G28" s="31">
        <v>-20</v>
      </c>
      <c r="H28" s="29" t="s">
        <v>30</v>
      </c>
      <c r="I28" s="235"/>
      <c r="J28" s="27"/>
      <c r="K28" s="31">
        <v>-20</v>
      </c>
      <c r="L28" s="29" t="s">
        <v>30</v>
      </c>
      <c r="M28" s="235"/>
      <c r="N28" s="27"/>
      <c r="O28" s="31">
        <v>-20</v>
      </c>
      <c r="P28" s="29" t="s">
        <v>30</v>
      </c>
    </row>
    <row r="29" spans="1:17" ht="19.95" customHeight="1">
      <c r="A29" s="25" t="s">
        <v>10</v>
      </c>
      <c r="B29" s="26"/>
      <c r="C29" s="26"/>
      <c r="D29" s="62"/>
      <c r="E29" s="235"/>
      <c r="F29" s="27"/>
      <c r="G29" s="31">
        <v>-30</v>
      </c>
      <c r="H29" s="29" t="s">
        <v>30</v>
      </c>
      <c r="I29" s="235"/>
      <c r="J29" s="27"/>
      <c r="K29" s="31">
        <v>-30</v>
      </c>
      <c r="L29" s="29" t="s">
        <v>30</v>
      </c>
      <c r="M29" s="235"/>
      <c r="N29" s="27"/>
      <c r="O29" s="31">
        <v>-30</v>
      </c>
      <c r="P29" s="29" t="s">
        <v>30</v>
      </c>
    </row>
    <row r="30" spans="1:17" ht="19.95" customHeight="1" thickBot="1">
      <c r="A30" s="25" t="s">
        <v>6</v>
      </c>
      <c r="B30" s="26"/>
      <c r="C30" s="26"/>
      <c r="D30" s="62"/>
      <c r="E30" s="236"/>
      <c r="F30" s="27"/>
      <c r="G30" s="31">
        <v>0</v>
      </c>
      <c r="H30" s="29" t="s">
        <v>30</v>
      </c>
      <c r="I30" s="236"/>
      <c r="J30" s="27"/>
      <c r="K30" s="31">
        <v>0</v>
      </c>
      <c r="L30" s="29" t="s">
        <v>30</v>
      </c>
      <c r="M30" s="236"/>
      <c r="N30" s="27"/>
      <c r="O30" s="31">
        <v>0</v>
      </c>
      <c r="P30" s="29" t="s">
        <v>30</v>
      </c>
    </row>
    <row r="31" spans="1:17" ht="19.95" customHeight="1">
      <c r="A31" s="32"/>
      <c r="B31" s="32"/>
      <c r="C31" s="32"/>
      <c r="D31" s="32"/>
      <c r="E31" s="32"/>
      <c r="F31" s="33"/>
      <c r="G31" s="34"/>
      <c r="H31" s="34"/>
      <c r="I31" s="35"/>
      <c r="L31" s="35"/>
    </row>
    <row r="32" spans="1:17" ht="19.95" customHeight="1">
      <c r="A32" s="1" t="s">
        <v>103</v>
      </c>
      <c r="Q32" s="22"/>
    </row>
    <row r="33" spans="1:17" ht="19.95" customHeight="1" thickBot="1">
      <c r="A33" s="13" t="s">
        <v>26</v>
      </c>
      <c r="B33" s="14"/>
      <c r="C33" s="14"/>
      <c r="D33" s="24"/>
      <c r="E33" s="14"/>
      <c r="F33" s="14"/>
      <c r="G33" s="67" t="s">
        <v>175</v>
      </c>
      <c r="H33" s="68"/>
      <c r="I33" s="69"/>
      <c r="J33" s="69"/>
      <c r="K33" s="68"/>
      <c r="L33" s="70"/>
      <c r="M33" s="71"/>
      <c r="N33" s="59" t="s">
        <v>27</v>
      </c>
      <c r="O33" s="58"/>
      <c r="P33" s="57"/>
      <c r="Q33" s="22"/>
    </row>
    <row r="34" spans="1:17" ht="19.95" customHeight="1">
      <c r="A34" s="50" t="s">
        <v>40</v>
      </c>
      <c r="B34" s="489" t="str">
        <f>IF(B13="","",B13)</f>
        <v>土木一式工事</v>
      </c>
      <c r="C34" s="490"/>
      <c r="D34" s="490"/>
      <c r="E34" s="490"/>
      <c r="F34" s="490"/>
      <c r="G34" s="491" t="s">
        <v>17</v>
      </c>
      <c r="H34" s="492"/>
      <c r="I34" s="492"/>
      <c r="J34" s="492"/>
      <c r="K34" s="492"/>
      <c r="L34" s="492"/>
      <c r="M34" s="493"/>
      <c r="N34" s="589">
        <f>IFERROR(VLOOKUP(G34,リスト!A15:B17,2,FALSE),"")</f>
        <v>20</v>
      </c>
      <c r="O34" s="590"/>
      <c r="P34" s="55" t="s">
        <v>30</v>
      </c>
      <c r="Q34" s="22"/>
    </row>
    <row r="35" spans="1:17" ht="19.95" customHeight="1">
      <c r="A35" s="50" t="s">
        <v>41</v>
      </c>
      <c r="B35" s="489" t="str">
        <f>IF(B14="","",B14)</f>
        <v>とび・土工・コンクリート工事</v>
      </c>
      <c r="C35" s="489"/>
      <c r="D35" s="489"/>
      <c r="E35" s="489"/>
      <c r="F35" s="489"/>
      <c r="G35" s="494" t="s">
        <v>176</v>
      </c>
      <c r="H35" s="495"/>
      <c r="I35" s="495"/>
      <c r="J35" s="495"/>
      <c r="K35" s="495"/>
      <c r="L35" s="495"/>
      <c r="M35" s="496"/>
      <c r="N35" s="589">
        <f>IFERROR(VLOOKUP(G35,リスト!A15:B17,2,FALSE),"")</f>
        <v>10</v>
      </c>
      <c r="O35" s="590"/>
      <c r="P35" s="55" t="s">
        <v>30</v>
      </c>
      <c r="Q35" s="22"/>
    </row>
    <row r="36" spans="1:17" ht="19.95" customHeight="1" thickBot="1">
      <c r="A36" s="50" t="s">
        <v>42</v>
      </c>
      <c r="B36" s="489" t="str">
        <f>IF(B15="","",B15)</f>
        <v>電気工事</v>
      </c>
      <c r="C36" s="489"/>
      <c r="D36" s="489"/>
      <c r="E36" s="489"/>
      <c r="F36" s="489"/>
      <c r="G36" s="497" t="s">
        <v>18</v>
      </c>
      <c r="H36" s="498"/>
      <c r="I36" s="498"/>
      <c r="J36" s="498"/>
      <c r="K36" s="498"/>
      <c r="L36" s="498"/>
      <c r="M36" s="499"/>
      <c r="N36" s="589" t="str">
        <f>IFERROR(VLOOKUP(G36,リスト!A16:B18,2,FALSE),"")</f>
        <v/>
      </c>
      <c r="O36" s="590"/>
      <c r="P36" s="55" t="s">
        <v>30</v>
      </c>
      <c r="Q36" s="22"/>
    </row>
    <row r="37" spans="1:17" ht="19.95" customHeight="1">
      <c r="A37" s="2"/>
      <c r="B37" s="2"/>
      <c r="C37" s="2"/>
      <c r="D37" s="2"/>
      <c r="E37" s="49"/>
    </row>
    <row r="38" spans="1:17" ht="19.95" customHeight="1">
      <c r="A38" s="1" t="s">
        <v>142</v>
      </c>
      <c r="Q38" s="22"/>
    </row>
    <row r="39" spans="1:17" ht="19.95" customHeight="1" thickBot="1">
      <c r="A39" s="7" t="s">
        <v>19</v>
      </c>
      <c r="B39" s="7"/>
      <c r="C39" s="7"/>
      <c r="D39" s="7"/>
      <c r="E39" s="7"/>
      <c r="F39" s="13"/>
      <c r="G39" s="10"/>
      <c r="H39" s="7" t="s">
        <v>35</v>
      </c>
      <c r="I39" s="14"/>
      <c r="J39" s="7"/>
      <c r="K39" s="42" t="s">
        <v>20</v>
      </c>
      <c r="L39" s="36"/>
      <c r="M39" s="10"/>
      <c r="N39" s="7" t="s">
        <v>21</v>
      </c>
      <c r="O39" s="14"/>
      <c r="P39" s="7"/>
      <c r="Q39" s="22"/>
    </row>
    <row r="40" spans="1:17" ht="19.95" customHeight="1">
      <c r="A40" s="19" t="s">
        <v>22</v>
      </c>
      <c r="B40" s="17"/>
      <c r="C40" s="17"/>
      <c r="D40" s="17"/>
      <c r="E40" s="17"/>
      <c r="F40" s="17"/>
      <c r="G40" s="17"/>
      <c r="H40" s="51"/>
      <c r="I40" s="52">
        <v>2</v>
      </c>
      <c r="J40" s="17" t="s">
        <v>30</v>
      </c>
      <c r="K40" s="506">
        <v>10</v>
      </c>
      <c r="L40" s="507"/>
      <c r="M40" s="17" t="s">
        <v>25</v>
      </c>
      <c r="N40" s="191"/>
      <c r="O40" s="192">
        <f>I40*K40</f>
        <v>20</v>
      </c>
      <c r="P40" s="18" t="s">
        <v>34</v>
      </c>
      <c r="Q40" s="22"/>
    </row>
    <row r="41" spans="1:17" ht="19.95" customHeight="1" thickBot="1">
      <c r="A41" s="9" t="s">
        <v>24</v>
      </c>
      <c r="B41" s="11"/>
      <c r="C41" s="11"/>
      <c r="D41" s="11"/>
      <c r="E41" s="11"/>
      <c r="F41" s="11"/>
      <c r="G41" s="11"/>
      <c r="H41" s="47"/>
      <c r="I41" s="48">
        <v>1</v>
      </c>
      <c r="J41" s="11" t="s">
        <v>30</v>
      </c>
      <c r="K41" s="508">
        <v>10</v>
      </c>
      <c r="L41" s="509"/>
      <c r="M41" s="11" t="s">
        <v>25</v>
      </c>
      <c r="N41" s="193"/>
      <c r="O41" s="194">
        <f>I41*K41</f>
        <v>10</v>
      </c>
      <c r="P41" s="8" t="s">
        <v>34</v>
      </c>
      <c r="Q41" s="22"/>
    </row>
    <row r="42" spans="1:17" ht="19.95" customHeight="1">
      <c r="A42" s="9" t="s">
        <v>29</v>
      </c>
      <c r="B42" s="11"/>
      <c r="C42" s="11"/>
      <c r="D42" s="11"/>
      <c r="E42" s="11"/>
      <c r="F42" s="11"/>
      <c r="G42" s="11"/>
      <c r="H42" s="11"/>
      <c r="I42" s="11"/>
      <c r="J42" s="11"/>
      <c r="K42" s="11"/>
      <c r="L42" s="11"/>
      <c r="M42" s="11"/>
      <c r="N42" s="193"/>
      <c r="O42" s="194">
        <f>MIN(SUM(O40:O41),20)</f>
        <v>20</v>
      </c>
      <c r="P42" s="8" t="s">
        <v>34</v>
      </c>
      <c r="Q42" s="22"/>
    </row>
    <row r="43" spans="1:17" ht="15" customHeight="1">
      <c r="A43" s="63" t="s">
        <v>193</v>
      </c>
      <c r="B43" s="3"/>
      <c r="C43" s="3" t="s">
        <v>192</v>
      </c>
      <c r="D43" s="3"/>
      <c r="E43" s="3"/>
      <c r="F43" s="3"/>
      <c r="G43" s="3"/>
      <c r="H43" s="3"/>
      <c r="I43" s="3"/>
      <c r="J43" s="3"/>
      <c r="K43" s="3"/>
      <c r="L43" s="3"/>
      <c r="M43" s="3"/>
      <c r="N43" s="3"/>
      <c r="O43" s="12"/>
      <c r="P43" s="3"/>
      <c r="Q43" s="22"/>
    </row>
    <row r="45" spans="1:17" ht="19.95" customHeight="1">
      <c r="A45" s="1" t="s">
        <v>36</v>
      </c>
      <c r="P45" s="22"/>
      <c r="Q45" s="22"/>
    </row>
    <row r="46" spans="1:17" ht="19.95" customHeight="1" thickBot="1">
      <c r="A46" s="7" t="s">
        <v>31</v>
      </c>
      <c r="B46" s="7"/>
      <c r="C46" s="7"/>
      <c r="D46" s="7"/>
      <c r="E46" s="7"/>
      <c r="F46" s="7"/>
      <c r="G46" s="13" t="s">
        <v>27</v>
      </c>
      <c r="H46" s="10"/>
      <c r="I46" s="37" t="s">
        <v>28</v>
      </c>
      <c r="P46" s="22"/>
      <c r="Q46" s="22"/>
    </row>
    <row r="47" spans="1:17" ht="19.95" customHeight="1">
      <c r="A47" s="9" t="s">
        <v>18</v>
      </c>
      <c r="B47" s="11"/>
      <c r="C47" s="11"/>
      <c r="D47" s="11"/>
      <c r="E47" s="11"/>
      <c r="F47" s="8"/>
      <c r="G47" s="31">
        <v>0</v>
      </c>
      <c r="H47" s="8" t="s">
        <v>30</v>
      </c>
      <c r="I47" s="237"/>
      <c r="P47" s="22"/>
      <c r="Q47" s="22"/>
    </row>
    <row r="48" spans="1:17" ht="19.95" customHeight="1">
      <c r="A48" s="9" t="s">
        <v>32</v>
      </c>
      <c r="B48" s="11"/>
      <c r="C48" s="11"/>
      <c r="D48" s="11"/>
      <c r="E48" s="11"/>
      <c r="F48" s="8"/>
      <c r="G48" s="31">
        <v>-20</v>
      </c>
      <c r="H48" s="8" t="s">
        <v>30</v>
      </c>
      <c r="I48" s="238"/>
      <c r="P48" s="22"/>
      <c r="Q48" s="22"/>
    </row>
    <row r="49" spans="1:17" ht="19.95" customHeight="1">
      <c r="A49" s="9" t="s">
        <v>212</v>
      </c>
      <c r="B49" s="11"/>
      <c r="C49" s="11"/>
      <c r="D49" s="11"/>
      <c r="E49" s="11"/>
      <c r="F49" s="8"/>
      <c r="G49" s="31">
        <v>-30</v>
      </c>
      <c r="H49" s="8" t="s">
        <v>30</v>
      </c>
      <c r="I49" s="238"/>
      <c r="P49" s="22"/>
      <c r="Q49" s="22"/>
    </row>
    <row r="50" spans="1:17" ht="19.95" customHeight="1">
      <c r="A50" s="9" t="s">
        <v>213</v>
      </c>
      <c r="B50" s="11"/>
      <c r="C50" s="11"/>
      <c r="D50" s="11"/>
      <c r="E50" s="11"/>
      <c r="F50" s="8"/>
      <c r="G50" s="31">
        <v>-40</v>
      </c>
      <c r="H50" s="8" t="s">
        <v>30</v>
      </c>
      <c r="I50" s="238" t="s">
        <v>104</v>
      </c>
      <c r="P50" s="22"/>
      <c r="Q50" s="22"/>
    </row>
    <row r="51" spans="1:17" ht="19.95" customHeight="1" thickBot="1">
      <c r="A51" s="9" t="s">
        <v>33</v>
      </c>
      <c r="B51" s="11"/>
      <c r="C51" s="11"/>
      <c r="D51" s="11"/>
      <c r="E51" s="11"/>
      <c r="F51" s="8"/>
      <c r="G51" s="31">
        <v>-50</v>
      </c>
      <c r="H51" s="8" t="s">
        <v>30</v>
      </c>
      <c r="I51" s="239"/>
    </row>
    <row r="53" spans="1:17" ht="19.95" customHeight="1">
      <c r="A53" s="1" t="s">
        <v>37</v>
      </c>
    </row>
    <row r="54" spans="1:17" ht="19.95" customHeight="1" thickBot="1">
      <c r="A54" s="13" t="s">
        <v>106</v>
      </c>
      <c r="B54" s="14"/>
      <c r="C54" s="14"/>
      <c r="D54" s="14"/>
      <c r="E54" s="14"/>
      <c r="F54" s="14"/>
      <c r="G54" s="14"/>
      <c r="H54" s="14"/>
      <c r="I54" s="14"/>
      <c r="J54" s="14"/>
      <c r="K54" s="14"/>
      <c r="L54" s="10"/>
      <c r="M54" s="7"/>
      <c r="N54" s="7" t="s">
        <v>16</v>
      </c>
      <c r="O54" s="13"/>
      <c r="P54" s="38" t="s">
        <v>28</v>
      </c>
      <c r="Q54" s="22"/>
    </row>
    <row r="55" spans="1:17" ht="19.95" customHeight="1">
      <c r="A55" s="500" t="s">
        <v>178</v>
      </c>
      <c r="B55" s="501"/>
      <c r="C55" s="501"/>
      <c r="D55" s="566" t="s">
        <v>185</v>
      </c>
      <c r="E55" s="567"/>
      <c r="F55" s="567"/>
      <c r="G55" s="567"/>
      <c r="H55" s="567"/>
      <c r="I55" s="567"/>
      <c r="J55" s="567"/>
      <c r="K55" s="567"/>
      <c r="L55" s="567"/>
      <c r="M55" s="568"/>
      <c r="N55" s="510">
        <v>5</v>
      </c>
      <c r="O55" s="541" t="s">
        <v>30</v>
      </c>
      <c r="P55" s="610" t="s">
        <v>104</v>
      </c>
      <c r="Q55" s="22"/>
    </row>
    <row r="56" spans="1:17" ht="19.95" customHeight="1">
      <c r="A56" s="564"/>
      <c r="B56" s="565"/>
      <c r="C56" s="565"/>
      <c r="D56" s="569"/>
      <c r="E56" s="570"/>
      <c r="F56" s="570"/>
      <c r="G56" s="570"/>
      <c r="H56" s="570"/>
      <c r="I56" s="570"/>
      <c r="J56" s="570"/>
      <c r="K56" s="570"/>
      <c r="L56" s="570"/>
      <c r="M56" s="571"/>
      <c r="N56" s="511"/>
      <c r="O56" s="542"/>
      <c r="P56" s="611"/>
      <c r="Q56" s="22"/>
    </row>
    <row r="57" spans="1:17" ht="19.95" customHeight="1">
      <c r="A57" s="564"/>
      <c r="B57" s="565"/>
      <c r="C57" s="565"/>
      <c r="D57" s="569" t="s">
        <v>184</v>
      </c>
      <c r="E57" s="570"/>
      <c r="F57" s="570"/>
      <c r="G57" s="570"/>
      <c r="H57" s="570"/>
      <c r="I57" s="570"/>
      <c r="J57" s="570"/>
      <c r="K57" s="570"/>
      <c r="L57" s="570"/>
      <c r="M57" s="571"/>
      <c r="N57" s="512">
        <v>10</v>
      </c>
      <c r="O57" s="543" t="s">
        <v>30</v>
      </c>
      <c r="P57" s="611"/>
      <c r="Q57" s="22"/>
    </row>
    <row r="58" spans="1:17" ht="19.95" customHeight="1">
      <c r="A58" s="564"/>
      <c r="B58" s="565"/>
      <c r="C58" s="565"/>
      <c r="D58" s="572"/>
      <c r="E58" s="573"/>
      <c r="F58" s="573"/>
      <c r="G58" s="573"/>
      <c r="H58" s="573"/>
      <c r="I58" s="573"/>
      <c r="J58" s="573"/>
      <c r="K58" s="573"/>
      <c r="L58" s="573"/>
      <c r="M58" s="574"/>
      <c r="N58" s="513"/>
      <c r="O58" s="544"/>
      <c r="P58" s="612"/>
      <c r="Q58" s="22"/>
    </row>
    <row r="59" spans="1:17" ht="19.95" customHeight="1">
      <c r="A59" s="500" t="s">
        <v>179</v>
      </c>
      <c r="B59" s="501"/>
      <c r="C59" s="501"/>
      <c r="D59" s="548" t="s">
        <v>183</v>
      </c>
      <c r="E59" s="549"/>
      <c r="F59" s="549"/>
      <c r="G59" s="549"/>
      <c r="H59" s="549"/>
      <c r="I59" s="549"/>
      <c r="J59" s="549"/>
      <c r="K59" s="549"/>
      <c r="L59" s="549"/>
      <c r="M59" s="550"/>
      <c r="N59" s="510">
        <v>5</v>
      </c>
      <c r="O59" s="541" t="s">
        <v>30</v>
      </c>
      <c r="P59" s="613"/>
      <c r="Q59" s="22"/>
    </row>
    <row r="60" spans="1:17" ht="19.95" customHeight="1" thickBot="1">
      <c r="A60" s="503"/>
      <c r="B60" s="504"/>
      <c r="C60" s="504"/>
      <c r="D60" s="551"/>
      <c r="E60" s="552"/>
      <c r="F60" s="552"/>
      <c r="G60" s="552"/>
      <c r="H60" s="552"/>
      <c r="I60" s="552"/>
      <c r="J60" s="552"/>
      <c r="K60" s="552"/>
      <c r="L60" s="552"/>
      <c r="M60" s="553"/>
      <c r="N60" s="513"/>
      <c r="O60" s="544"/>
      <c r="P60" s="614"/>
      <c r="Q60" s="22"/>
    </row>
    <row r="61" spans="1:17" ht="15" customHeight="1">
      <c r="A61" s="63" t="s">
        <v>193</v>
      </c>
      <c r="B61" s="3"/>
      <c r="C61" s="3" t="s">
        <v>202</v>
      </c>
      <c r="E61" s="3"/>
      <c r="F61" s="3"/>
      <c r="G61" s="3"/>
      <c r="H61" s="3"/>
      <c r="I61" s="3"/>
      <c r="J61" s="3"/>
      <c r="K61" s="3"/>
      <c r="L61" s="3"/>
      <c r="M61" s="3"/>
      <c r="N61" s="3"/>
      <c r="O61" s="32"/>
    </row>
    <row r="62" spans="1:17" ht="15" customHeight="1">
      <c r="A62" s="63"/>
      <c r="B62" s="3"/>
      <c r="C62" s="3" t="s">
        <v>203</v>
      </c>
      <c r="E62" s="3"/>
      <c r="F62" s="3"/>
      <c r="G62" s="3"/>
      <c r="H62" s="3"/>
      <c r="I62" s="3"/>
      <c r="J62" s="3"/>
      <c r="K62" s="3"/>
      <c r="L62" s="3"/>
      <c r="M62" s="3"/>
      <c r="N62" s="3"/>
      <c r="O62" s="32"/>
    </row>
    <row r="64" spans="1:17" ht="19.95" customHeight="1">
      <c r="A64" s="1" t="s">
        <v>107</v>
      </c>
    </row>
    <row r="65" spans="1:17" ht="19.95" customHeight="1">
      <c r="A65" s="526" t="s">
        <v>108</v>
      </c>
      <c r="B65" s="527"/>
      <c r="C65" s="527"/>
      <c r="D65" s="527"/>
      <c r="E65" s="527"/>
      <c r="F65" s="527"/>
      <c r="G65" s="527"/>
      <c r="H65" s="528"/>
      <c r="I65" s="42" t="s">
        <v>109</v>
      </c>
      <c r="J65" s="36"/>
      <c r="K65" s="16"/>
      <c r="L65" s="36" t="s">
        <v>186</v>
      </c>
      <c r="M65" s="36"/>
      <c r="N65" s="16"/>
      <c r="O65" s="526" t="s">
        <v>16</v>
      </c>
      <c r="P65" s="528"/>
    </row>
    <row r="66" spans="1:17" ht="19.95" customHeight="1" thickBot="1">
      <c r="A66" s="532"/>
      <c r="B66" s="533"/>
      <c r="C66" s="533"/>
      <c r="D66" s="533"/>
      <c r="E66" s="533"/>
      <c r="F66" s="533"/>
      <c r="G66" s="533"/>
      <c r="H66" s="534"/>
      <c r="I66" s="579" t="s">
        <v>191</v>
      </c>
      <c r="J66" s="580"/>
      <c r="K66" s="581"/>
      <c r="L66" s="579" t="s">
        <v>129</v>
      </c>
      <c r="M66" s="580"/>
      <c r="N66" s="581"/>
      <c r="O66" s="532"/>
      <c r="P66" s="534"/>
    </row>
    <row r="67" spans="1:17" ht="19.95" customHeight="1">
      <c r="A67" s="564" t="s">
        <v>180</v>
      </c>
      <c r="B67" s="565"/>
      <c r="C67" s="582"/>
      <c r="D67" s="583" t="s">
        <v>190</v>
      </c>
      <c r="E67" s="584"/>
      <c r="F67" s="584"/>
      <c r="G67" s="584"/>
      <c r="H67" s="584"/>
      <c r="I67" s="585">
        <v>1</v>
      </c>
      <c r="J67" s="586"/>
      <c r="K67" s="596" t="s">
        <v>23</v>
      </c>
      <c r="L67" s="585">
        <v>2</v>
      </c>
      <c r="M67" s="586"/>
      <c r="N67" s="598" t="s">
        <v>23</v>
      </c>
      <c r="O67" s="591">
        <v>10</v>
      </c>
      <c r="P67" s="608" t="s">
        <v>30</v>
      </c>
    </row>
    <row r="68" spans="1:17" ht="19.95" customHeight="1" thickBot="1">
      <c r="A68" s="503"/>
      <c r="B68" s="504"/>
      <c r="C68" s="505"/>
      <c r="D68" s="583"/>
      <c r="E68" s="584"/>
      <c r="F68" s="584"/>
      <c r="G68" s="584"/>
      <c r="H68" s="584"/>
      <c r="I68" s="577"/>
      <c r="J68" s="578"/>
      <c r="K68" s="597"/>
      <c r="L68" s="587"/>
      <c r="M68" s="588"/>
      <c r="N68" s="599"/>
      <c r="O68" s="592"/>
      <c r="P68" s="609"/>
    </row>
    <row r="69" spans="1:17" ht="19.95" customHeight="1">
      <c r="A69" s="500" t="s">
        <v>181</v>
      </c>
      <c r="B69" s="501"/>
      <c r="C69" s="502"/>
      <c r="D69" s="555" t="s">
        <v>182</v>
      </c>
      <c r="E69" s="556"/>
      <c r="F69" s="556"/>
      <c r="G69" s="556"/>
      <c r="H69" s="557"/>
      <c r="I69" s="558"/>
      <c r="J69" s="559"/>
      <c r="K69" s="560"/>
      <c r="L69" s="575"/>
      <c r="M69" s="576"/>
      <c r="N69" s="598" t="s">
        <v>23</v>
      </c>
      <c r="O69" s="591">
        <v>10</v>
      </c>
      <c r="P69" s="608" t="s">
        <v>30</v>
      </c>
    </row>
    <row r="70" spans="1:17" ht="19.95" customHeight="1" thickBot="1">
      <c r="A70" s="503"/>
      <c r="B70" s="504"/>
      <c r="C70" s="505"/>
      <c r="D70" s="555"/>
      <c r="E70" s="556"/>
      <c r="F70" s="556"/>
      <c r="G70" s="556"/>
      <c r="H70" s="557"/>
      <c r="I70" s="561"/>
      <c r="J70" s="562"/>
      <c r="K70" s="563"/>
      <c r="L70" s="577"/>
      <c r="M70" s="578"/>
      <c r="N70" s="599"/>
      <c r="O70" s="592"/>
      <c r="P70" s="609"/>
    </row>
    <row r="71" spans="1:17" ht="19.95" customHeight="1">
      <c r="A71" s="9"/>
      <c r="B71" s="11"/>
      <c r="C71" s="11"/>
      <c r="D71" s="11"/>
      <c r="E71" s="11"/>
      <c r="F71" s="11"/>
      <c r="G71" s="11"/>
      <c r="H71" s="17"/>
      <c r="I71" s="11"/>
      <c r="J71" s="11"/>
      <c r="K71" s="11"/>
      <c r="L71" s="11"/>
      <c r="M71" s="11"/>
      <c r="N71" s="18"/>
      <c r="O71" s="194" cm="1">
        <f t="array" ref="O71">IFERROR(_xlfn.IFS(I67&lt;L67,10,I67&gt;L67,0,I67,"",L67,"",L69,O69),"")</f>
        <v>10</v>
      </c>
      <c r="P71" s="8" t="s">
        <v>30</v>
      </c>
    </row>
    <row r="72" spans="1:17" ht="15" customHeight="1">
      <c r="A72" s="63" t="s">
        <v>193</v>
      </c>
      <c r="B72" s="3"/>
      <c r="C72" s="3" t="s">
        <v>204</v>
      </c>
      <c r="E72" s="3"/>
      <c r="F72" s="3"/>
      <c r="G72" s="3"/>
      <c r="H72" s="3"/>
      <c r="I72" s="3"/>
      <c r="J72" s="3"/>
      <c r="K72" s="3"/>
      <c r="L72" s="3"/>
      <c r="M72" s="3"/>
      <c r="N72" s="3"/>
      <c r="O72" s="12"/>
      <c r="P72" s="3"/>
    </row>
    <row r="73" spans="1:17" ht="15" customHeight="1">
      <c r="A73" s="3"/>
      <c r="B73" s="3"/>
      <c r="C73" s="3" t="s">
        <v>194</v>
      </c>
      <c r="E73" s="3"/>
      <c r="F73" s="3"/>
      <c r="G73" s="3"/>
      <c r="H73" s="3"/>
      <c r="I73" s="3"/>
      <c r="J73" s="3"/>
      <c r="K73" s="3"/>
      <c r="L73" s="3"/>
      <c r="M73" s="3"/>
      <c r="N73" s="3"/>
      <c r="O73" s="12"/>
      <c r="P73" s="3"/>
    </row>
    <row r="74" spans="1:17" ht="15" customHeight="1">
      <c r="A74" s="3"/>
      <c r="B74" s="3"/>
      <c r="C74" s="3" t="s">
        <v>195</v>
      </c>
      <c r="E74" s="3"/>
      <c r="F74" s="3"/>
      <c r="G74" s="3"/>
      <c r="H74" s="3"/>
      <c r="I74" s="3"/>
      <c r="J74" s="3"/>
      <c r="K74" s="3"/>
      <c r="L74" s="3"/>
      <c r="M74" s="3"/>
      <c r="N74" s="3"/>
      <c r="O74" s="12"/>
      <c r="P74" s="3"/>
    </row>
    <row r="75" spans="1:17" ht="15" customHeight="1">
      <c r="A75" s="3"/>
      <c r="B75" s="3"/>
      <c r="C75" s="3" t="s">
        <v>206</v>
      </c>
      <c r="E75" s="3"/>
      <c r="F75" s="3"/>
      <c r="G75" s="3"/>
      <c r="H75" s="3"/>
      <c r="I75" s="3"/>
      <c r="J75" s="3"/>
      <c r="K75" s="3"/>
      <c r="L75" s="3"/>
      <c r="M75" s="3"/>
      <c r="N75" s="3"/>
      <c r="O75" s="12"/>
      <c r="P75" s="3"/>
    </row>
    <row r="76" spans="1:17" ht="15" customHeight="1">
      <c r="A76" s="3"/>
      <c r="B76" s="3"/>
      <c r="C76" s="3" t="s">
        <v>207</v>
      </c>
      <c r="E76" s="3"/>
      <c r="F76" s="3"/>
      <c r="G76" s="3"/>
      <c r="H76" s="3"/>
      <c r="I76" s="3"/>
      <c r="J76" s="3"/>
      <c r="K76" s="3"/>
      <c r="L76" s="3"/>
      <c r="M76" s="3"/>
      <c r="N76" s="3"/>
      <c r="O76" s="12"/>
      <c r="P76" s="3"/>
    </row>
    <row r="78" spans="1:17" ht="19.95" customHeight="1">
      <c r="A78" s="1" t="s">
        <v>187</v>
      </c>
      <c r="Q78" s="22"/>
    </row>
    <row r="79" spans="1:17" ht="19.95" customHeight="1" thickBot="1">
      <c r="A79" s="42" t="s">
        <v>110</v>
      </c>
      <c r="B79" s="36"/>
      <c r="C79" s="14"/>
      <c r="D79" s="14"/>
      <c r="E79" s="14"/>
      <c r="F79" s="14"/>
      <c r="G79" s="14"/>
      <c r="H79" s="14"/>
      <c r="I79" s="14"/>
      <c r="J79" s="14"/>
      <c r="K79" s="14"/>
      <c r="L79" s="14"/>
      <c r="M79" s="10"/>
      <c r="N79" s="13" t="s">
        <v>16</v>
      </c>
      <c r="O79" s="10"/>
      <c r="P79" s="37" t="s">
        <v>28</v>
      </c>
      <c r="Q79" s="22"/>
    </row>
    <row r="80" spans="1:17" ht="19.95" customHeight="1">
      <c r="A80" s="545" t="s">
        <v>174</v>
      </c>
      <c r="B80" s="546"/>
      <c r="C80" s="547"/>
      <c r="D80" s="39" t="s">
        <v>111</v>
      </c>
      <c r="E80" s="15"/>
      <c r="F80" s="15"/>
      <c r="G80" s="15"/>
      <c r="H80" s="15"/>
      <c r="I80" s="15"/>
      <c r="J80" s="15"/>
      <c r="K80" s="15"/>
      <c r="L80" s="15"/>
      <c r="M80" s="43"/>
      <c r="N80" s="510">
        <v>10</v>
      </c>
      <c r="O80" s="541" t="s">
        <v>30</v>
      </c>
      <c r="P80" s="601" t="s">
        <v>104</v>
      </c>
      <c r="Q80" s="22"/>
    </row>
    <row r="81" spans="1:19" ht="19.95" customHeight="1">
      <c r="A81" s="545"/>
      <c r="B81" s="546"/>
      <c r="C81" s="547"/>
      <c r="D81" s="56" t="s">
        <v>112</v>
      </c>
      <c r="E81" s="3"/>
      <c r="F81" s="3"/>
      <c r="G81" s="3"/>
      <c r="H81" s="3"/>
      <c r="I81" s="3"/>
      <c r="J81" s="3"/>
      <c r="K81" s="3"/>
      <c r="L81" s="3"/>
      <c r="M81" s="43"/>
      <c r="N81" s="511"/>
      <c r="O81" s="542"/>
      <c r="P81" s="602"/>
      <c r="Q81" s="22"/>
    </row>
    <row r="82" spans="1:19" ht="19.95" customHeight="1">
      <c r="A82" s="545"/>
      <c r="B82" s="546"/>
      <c r="C82" s="547"/>
      <c r="D82" s="40" t="s">
        <v>113</v>
      </c>
      <c r="E82" s="41"/>
      <c r="F82" s="41"/>
      <c r="G82" s="41"/>
      <c r="H82" s="41"/>
      <c r="I82" s="41"/>
      <c r="J82" s="41"/>
      <c r="K82" s="41"/>
      <c r="L82" s="41"/>
      <c r="M82" s="44"/>
      <c r="N82" s="512">
        <v>5</v>
      </c>
      <c r="O82" s="543" t="s">
        <v>30</v>
      </c>
      <c r="P82" s="603" t="s">
        <v>104</v>
      </c>
    </row>
    <row r="83" spans="1:19" ht="19.95" customHeight="1">
      <c r="A83" s="545"/>
      <c r="B83" s="546"/>
      <c r="C83" s="547"/>
      <c r="D83" s="56" t="s">
        <v>114</v>
      </c>
      <c r="E83" s="3"/>
      <c r="F83" s="3"/>
      <c r="G83" s="3"/>
      <c r="H83" s="3"/>
      <c r="I83" s="3"/>
      <c r="J83" s="3"/>
      <c r="K83" s="3"/>
      <c r="L83" s="43"/>
      <c r="N83" s="513"/>
      <c r="O83" s="544"/>
      <c r="P83" s="604"/>
    </row>
    <row r="84" spans="1:19" ht="19.95" customHeight="1">
      <c r="A84" s="514" t="s">
        <v>115</v>
      </c>
      <c r="B84" s="515"/>
      <c r="C84" s="516"/>
      <c r="D84" s="64" t="s">
        <v>196</v>
      </c>
      <c r="E84" s="65"/>
      <c r="F84" s="65"/>
      <c r="G84" s="65"/>
      <c r="H84" s="65"/>
      <c r="I84" s="65"/>
      <c r="J84" s="65"/>
      <c r="K84" s="65"/>
      <c r="L84" s="65"/>
      <c r="M84" s="66"/>
      <c r="N84" s="510">
        <v>5</v>
      </c>
      <c r="O84" s="541" t="s">
        <v>30</v>
      </c>
      <c r="P84" s="605"/>
    </row>
    <row r="85" spans="1:19" ht="19.95" customHeight="1">
      <c r="A85" s="514"/>
      <c r="B85" s="515"/>
      <c r="C85" s="516"/>
      <c r="D85" s="548" t="s">
        <v>198</v>
      </c>
      <c r="E85" s="549"/>
      <c r="F85" s="549"/>
      <c r="G85" s="549"/>
      <c r="H85" s="549"/>
      <c r="I85" s="549"/>
      <c r="J85" s="549"/>
      <c r="K85" s="549"/>
      <c r="L85" s="549"/>
      <c r="M85" s="550"/>
      <c r="N85" s="554"/>
      <c r="O85" s="600"/>
      <c r="P85" s="606"/>
    </row>
    <row r="86" spans="1:19" ht="19.95" customHeight="1">
      <c r="A86" s="514"/>
      <c r="B86" s="515"/>
      <c r="C86" s="516"/>
      <c r="D86" s="551"/>
      <c r="E86" s="552"/>
      <c r="F86" s="552"/>
      <c r="G86" s="552"/>
      <c r="H86" s="552"/>
      <c r="I86" s="552"/>
      <c r="J86" s="552"/>
      <c r="K86" s="552"/>
      <c r="L86" s="552"/>
      <c r="M86" s="553"/>
      <c r="N86" s="513"/>
      <c r="O86" s="544"/>
      <c r="P86" s="604"/>
    </row>
    <row r="87" spans="1:19" ht="19.95" customHeight="1">
      <c r="A87" s="514" t="s">
        <v>116</v>
      </c>
      <c r="B87" s="515"/>
      <c r="C87" s="516"/>
      <c r="D87" s="517" t="s">
        <v>197</v>
      </c>
      <c r="E87" s="518"/>
      <c r="F87" s="518"/>
      <c r="G87" s="518"/>
      <c r="H87" s="518"/>
      <c r="I87" s="518"/>
      <c r="J87" s="518"/>
      <c r="K87" s="518"/>
      <c r="L87" s="518"/>
      <c r="M87" s="519"/>
      <c r="N87" s="510">
        <v>5</v>
      </c>
      <c r="O87" s="541" t="s">
        <v>30</v>
      </c>
      <c r="P87" s="605"/>
    </row>
    <row r="88" spans="1:19" ht="19.95" customHeight="1" thickBot="1">
      <c r="A88" s="514"/>
      <c r="B88" s="515"/>
      <c r="C88" s="516"/>
      <c r="D88" s="520"/>
      <c r="E88" s="521"/>
      <c r="F88" s="521"/>
      <c r="G88" s="521"/>
      <c r="H88" s="521"/>
      <c r="I88" s="521"/>
      <c r="J88" s="521"/>
      <c r="K88" s="521"/>
      <c r="L88" s="521"/>
      <c r="M88" s="522"/>
      <c r="N88" s="513"/>
      <c r="O88" s="544"/>
      <c r="P88" s="607"/>
    </row>
    <row r="89" spans="1:19" ht="19.95" customHeight="1">
      <c r="A89" s="47" t="s">
        <v>21</v>
      </c>
      <c r="B89" s="11"/>
      <c r="C89" s="11"/>
      <c r="D89" s="11"/>
      <c r="E89" s="11"/>
      <c r="F89" s="11"/>
      <c r="G89" s="11"/>
      <c r="H89" s="11"/>
      <c r="I89" s="11"/>
      <c r="J89" s="11"/>
      <c r="K89" s="11"/>
      <c r="L89" s="11"/>
      <c r="M89" s="8"/>
      <c r="N89" s="193">
        <f>IFERROR(S89,"")</f>
        <v>10</v>
      </c>
      <c r="O89" s="8" t="s">
        <v>30</v>
      </c>
      <c r="P89" s="45"/>
      <c r="S89" s="195">
        <f>IF(IF($P$80="○",10,0)+IF($P$82="○",5,0)&gt;10,10,IF($P$80="○",10,0)+IF($P$82="○",5,0))+IF($P$84="○",5,0)+IF($P$87="○",5,0)</f>
        <v>10</v>
      </c>
    </row>
    <row r="90" spans="1:19" ht="19.95" customHeight="1">
      <c r="A90" s="3"/>
      <c r="B90" s="3"/>
      <c r="C90" s="3"/>
      <c r="D90" s="3"/>
      <c r="E90" s="3"/>
      <c r="F90" s="3"/>
      <c r="G90" s="3"/>
      <c r="H90" s="3"/>
      <c r="I90" s="3"/>
      <c r="J90" s="3"/>
      <c r="K90" s="3"/>
      <c r="L90" s="3"/>
      <c r="M90" s="3"/>
      <c r="N90" s="3"/>
      <c r="O90" s="3"/>
    </row>
    <row r="91" spans="1:19" ht="19.95" customHeight="1">
      <c r="A91" s="1" t="s">
        <v>117</v>
      </c>
    </row>
    <row r="92" spans="1:19" ht="19.95" customHeight="1">
      <c r="A92" s="526" t="s">
        <v>125</v>
      </c>
      <c r="B92" s="527"/>
      <c r="C92" s="527"/>
      <c r="D92" s="528"/>
      <c r="E92" s="7" t="s">
        <v>118</v>
      </c>
      <c r="F92" s="7"/>
      <c r="G92" s="7"/>
      <c r="H92" s="7"/>
      <c r="I92" s="7" t="s">
        <v>119</v>
      </c>
      <c r="J92" s="7"/>
      <c r="K92" s="7"/>
      <c r="L92" s="7"/>
      <c r="M92" s="7" t="s">
        <v>120</v>
      </c>
      <c r="N92" s="7"/>
      <c r="O92" s="7"/>
      <c r="P92" s="7"/>
    </row>
    <row r="93" spans="1:19" ht="19.95" customHeight="1">
      <c r="A93" s="529"/>
      <c r="B93" s="530"/>
      <c r="C93" s="530"/>
      <c r="D93" s="531"/>
      <c r="E93" s="535" t="str">
        <f>IF(E19="","",E19)</f>
        <v>土木一式工事</v>
      </c>
      <c r="F93" s="536"/>
      <c r="G93" s="536"/>
      <c r="H93" s="537"/>
      <c r="I93" s="535" t="str">
        <f>IF(I19="","",I19)</f>
        <v>とび・土工・コンクリート工事</v>
      </c>
      <c r="J93" s="536"/>
      <c r="K93" s="536"/>
      <c r="L93" s="537"/>
      <c r="M93" s="535" t="str">
        <f>IF(M19="","",M19)</f>
        <v>電気工事</v>
      </c>
      <c r="N93" s="536"/>
      <c r="O93" s="536"/>
      <c r="P93" s="537"/>
    </row>
    <row r="94" spans="1:19" ht="19.95" customHeight="1">
      <c r="A94" s="532"/>
      <c r="B94" s="533"/>
      <c r="C94" s="533"/>
      <c r="D94" s="534"/>
      <c r="E94" s="538"/>
      <c r="F94" s="539"/>
      <c r="G94" s="539"/>
      <c r="H94" s="540"/>
      <c r="I94" s="538"/>
      <c r="J94" s="539"/>
      <c r="K94" s="539"/>
      <c r="L94" s="540"/>
      <c r="M94" s="538"/>
      <c r="N94" s="539"/>
      <c r="O94" s="539"/>
      <c r="P94" s="540"/>
    </row>
    <row r="95" spans="1:19" ht="19.95" customHeight="1">
      <c r="A95" s="80" t="s">
        <v>121</v>
      </c>
      <c r="B95" s="86"/>
      <c r="C95" s="86"/>
      <c r="D95" s="81"/>
      <c r="E95" s="442">
        <f>IFERROR(INDEX($G$22:$G$30,MATCH("○",$E$22:$E$30,0)),"")</f>
        <v>30</v>
      </c>
      <c r="F95" s="443"/>
      <c r="G95" s="443"/>
      <c r="H95" s="208" t="s">
        <v>30</v>
      </c>
      <c r="I95" s="442">
        <f>IFERROR(INDEX($K$22:$K$30,MATCH("○",$I$22:$I$30,0)),"")</f>
        <v>0</v>
      </c>
      <c r="J95" s="443"/>
      <c r="K95" s="443"/>
      <c r="L95" s="208" t="s">
        <v>30</v>
      </c>
      <c r="M95" s="442">
        <f>IFERROR(INDEX($O$22:$O$30,MATCH("○",$M$22:$M$30,0)),"")</f>
        <v>-10</v>
      </c>
      <c r="N95" s="443"/>
      <c r="O95" s="443"/>
      <c r="P95" s="208" t="s">
        <v>30</v>
      </c>
    </row>
    <row r="96" spans="1:19" ht="19.95" customHeight="1">
      <c r="A96" s="84" t="s">
        <v>122</v>
      </c>
      <c r="B96" s="87"/>
      <c r="C96" s="87"/>
      <c r="D96" s="85"/>
      <c r="E96" s="446">
        <f>N34</f>
        <v>20</v>
      </c>
      <c r="F96" s="447"/>
      <c r="G96" s="447"/>
      <c r="H96" s="209" t="s">
        <v>30</v>
      </c>
      <c r="I96" s="446">
        <f>N35</f>
        <v>10</v>
      </c>
      <c r="J96" s="447"/>
      <c r="K96" s="447"/>
      <c r="L96" s="209" t="s">
        <v>30</v>
      </c>
      <c r="M96" s="446" t="str">
        <f>N36</f>
        <v/>
      </c>
      <c r="N96" s="447"/>
      <c r="O96" s="447"/>
      <c r="P96" s="209" t="s">
        <v>30</v>
      </c>
    </row>
    <row r="97" spans="1:24" ht="19.95" customHeight="1">
      <c r="A97" s="13" t="s">
        <v>29</v>
      </c>
      <c r="B97" s="14"/>
      <c r="C97" s="14"/>
      <c r="D97" s="10"/>
      <c r="E97" s="439">
        <f>SUBTOTAL(9,E95:E96)</f>
        <v>50</v>
      </c>
      <c r="F97" s="440"/>
      <c r="G97" s="440"/>
      <c r="H97" s="210" t="s">
        <v>30</v>
      </c>
      <c r="I97" s="439">
        <f>SUBTOTAL(9,I95:K96)</f>
        <v>10</v>
      </c>
      <c r="J97" s="440"/>
      <c r="K97" s="440"/>
      <c r="L97" s="210" t="s">
        <v>30</v>
      </c>
      <c r="M97" s="439">
        <f>SUBTOTAL(9,M95:O96)</f>
        <v>-10</v>
      </c>
      <c r="N97" s="440"/>
      <c r="O97" s="440"/>
      <c r="P97" s="210" t="s">
        <v>30</v>
      </c>
    </row>
    <row r="98" spans="1:24" ht="19.95" customHeight="1">
      <c r="A98" s="523" t="s">
        <v>201</v>
      </c>
      <c r="B98" s="80" t="s">
        <v>123</v>
      </c>
      <c r="C98" s="86"/>
      <c r="D98" s="81"/>
      <c r="E98" s="442">
        <f>IFERROR($O$42,"")</f>
        <v>20</v>
      </c>
      <c r="F98" s="443"/>
      <c r="G98" s="443"/>
      <c r="H98" s="208" t="s">
        <v>30</v>
      </c>
      <c r="I98" s="442">
        <f>IFERROR($O$42,"")</f>
        <v>20</v>
      </c>
      <c r="J98" s="443"/>
      <c r="K98" s="443"/>
      <c r="L98" s="208" t="s">
        <v>30</v>
      </c>
      <c r="M98" s="442">
        <f>IFERROR($O$42,"")</f>
        <v>20</v>
      </c>
      <c r="N98" s="443"/>
      <c r="O98" s="443"/>
      <c r="P98" s="208" t="s">
        <v>30</v>
      </c>
    </row>
    <row r="99" spans="1:24" ht="19.95" customHeight="1">
      <c r="A99" s="524"/>
      <c r="B99" s="82" t="s">
        <v>124</v>
      </c>
      <c r="C99" s="88"/>
      <c r="D99" s="83"/>
      <c r="E99" s="444">
        <f>IFERROR(INDEX($G$47:$G$51,MATCH("○",$I$47:$I$51,0)),"")</f>
        <v>-40</v>
      </c>
      <c r="F99" s="445"/>
      <c r="G99" s="445"/>
      <c r="H99" s="211" t="s">
        <v>30</v>
      </c>
      <c r="I99" s="444">
        <f>IFERROR(INDEX($G$47:$G$51,MATCH("○",$I$47:$I$51,0)),"")</f>
        <v>-40</v>
      </c>
      <c r="J99" s="445"/>
      <c r="K99" s="445"/>
      <c r="L99" s="211" t="s">
        <v>30</v>
      </c>
      <c r="M99" s="444">
        <f>IFERROR(INDEX($G$47:$G$51,MATCH("○",$I$47:$I$51,0)),"")</f>
        <v>-40</v>
      </c>
      <c r="N99" s="445"/>
      <c r="O99" s="445"/>
      <c r="P99" s="211" t="s">
        <v>30</v>
      </c>
    </row>
    <row r="100" spans="1:24" ht="19.95" customHeight="1">
      <c r="A100" s="524"/>
      <c r="B100" s="82" t="s">
        <v>126</v>
      </c>
      <c r="C100" s="88"/>
      <c r="D100" s="83"/>
      <c r="E100" s="444">
        <f>IFERROR(INDEX($N$55:$N$60,MATCH("○",$P$55:$P$60,0)),"")</f>
        <v>5</v>
      </c>
      <c r="F100" s="445"/>
      <c r="G100" s="445"/>
      <c r="H100" s="211" t="s">
        <v>30</v>
      </c>
      <c r="I100" s="444">
        <f>IFERROR(INDEX($N$55:$N$60,MATCH("○",$P$55:$P$60,0)),"")</f>
        <v>5</v>
      </c>
      <c r="J100" s="445"/>
      <c r="K100" s="445"/>
      <c r="L100" s="211" t="s">
        <v>30</v>
      </c>
      <c r="M100" s="444">
        <f>IFERROR(INDEX($N$55:$N$60,MATCH("○",$P$55:$P$60,0)),"")</f>
        <v>5</v>
      </c>
      <c r="N100" s="445"/>
      <c r="O100" s="445"/>
      <c r="P100" s="211" t="s">
        <v>30</v>
      </c>
      <c r="X100" s="109"/>
    </row>
    <row r="101" spans="1:24" ht="19.95" customHeight="1">
      <c r="A101" s="524"/>
      <c r="B101" s="82" t="s">
        <v>127</v>
      </c>
      <c r="C101" s="88"/>
      <c r="D101" s="83"/>
      <c r="E101" s="444">
        <f>IFERROR(IF($O$71="","",$O$71),"")</f>
        <v>10</v>
      </c>
      <c r="F101" s="445"/>
      <c r="G101" s="445"/>
      <c r="H101" s="211" t="s">
        <v>30</v>
      </c>
      <c r="I101" s="444">
        <f>IFERROR(IF($O$71="","",$O$71),"")</f>
        <v>10</v>
      </c>
      <c r="J101" s="445"/>
      <c r="K101" s="445"/>
      <c r="L101" s="211" t="s">
        <v>30</v>
      </c>
      <c r="M101" s="444">
        <f>IFERROR(IF($O$71="","",$O$71),"")</f>
        <v>10</v>
      </c>
      <c r="N101" s="445"/>
      <c r="O101" s="445"/>
      <c r="P101" s="211" t="s">
        <v>30</v>
      </c>
    </row>
    <row r="102" spans="1:24" ht="19.95" customHeight="1">
      <c r="A102" s="525"/>
      <c r="B102" s="84" t="s">
        <v>128</v>
      </c>
      <c r="C102" s="87"/>
      <c r="D102" s="85"/>
      <c r="E102" s="446">
        <f>IFERROR(IF($N$89="","",$N$89),"")</f>
        <v>10</v>
      </c>
      <c r="F102" s="447"/>
      <c r="G102" s="447"/>
      <c r="H102" s="209" t="s">
        <v>30</v>
      </c>
      <c r="I102" s="446">
        <f>IFERROR(IF($N$89="","",$N$89),"")</f>
        <v>10</v>
      </c>
      <c r="J102" s="447"/>
      <c r="K102" s="447"/>
      <c r="L102" s="209" t="s">
        <v>30</v>
      </c>
      <c r="M102" s="446">
        <f>IFERROR(IF($N$89="","",$N$89),"")</f>
        <v>10</v>
      </c>
      <c r="N102" s="447"/>
      <c r="O102" s="447"/>
      <c r="P102" s="209" t="s">
        <v>30</v>
      </c>
    </row>
    <row r="103" spans="1:24" ht="19.95" customHeight="1">
      <c r="A103" s="13" t="s">
        <v>29</v>
      </c>
      <c r="B103" s="14"/>
      <c r="C103" s="14"/>
      <c r="D103" s="10"/>
      <c r="E103" s="439">
        <f>SUBTOTAL(9,E98:G102)</f>
        <v>5</v>
      </c>
      <c r="F103" s="440"/>
      <c r="G103" s="440"/>
      <c r="H103" s="210" t="s">
        <v>30</v>
      </c>
      <c r="I103" s="439">
        <f>SUBTOTAL(9,I98:I102)</f>
        <v>5</v>
      </c>
      <c r="J103" s="440"/>
      <c r="K103" s="440"/>
      <c r="L103" s="210" t="s">
        <v>30</v>
      </c>
      <c r="M103" s="439">
        <f>SUBTOTAL(9,M98:M102)</f>
        <v>5</v>
      </c>
      <c r="N103" s="440"/>
      <c r="O103" s="440"/>
      <c r="P103" s="210" t="s">
        <v>30</v>
      </c>
    </row>
    <row r="104" spans="1:24" ht="19.95" customHeight="1">
      <c r="A104" s="126" t="s">
        <v>237</v>
      </c>
      <c r="B104" s="14"/>
      <c r="C104" s="14"/>
      <c r="D104" s="10"/>
      <c r="E104" s="439">
        <f>SUBTOTAL(9,E95:G103)</f>
        <v>55</v>
      </c>
      <c r="F104" s="440"/>
      <c r="G104" s="440"/>
      <c r="H104" s="210" t="s">
        <v>30</v>
      </c>
      <c r="I104" s="439">
        <f>SUBTOTAL(9,I95:K103)</f>
        <v>15</v>
      </c>
      <c r="J104" s="440"/>
      <c r="K104" s="440"/>
      <c r="L104" s="210" t="s">
        <v>30</v>
      </c>
      <c r="M104" s="439">
        <f>SUBTOTAL(9,M95:O103)</f>
        <v>-5</v>
      </c>
      <c r="N104" s="440"/>
      <c r="O104" s="440"/>
      <c r="P104" s="210" t="s">
        <v>30</v>
      </c>
    </row>
    <row r="105" spans="1:24" ht="19.95" customHeight="1">
      <c r="A105" s="13" t="s">
        <v>43</v>
      </c>
      <c r="B105" s="14"/>
      <c r="C105" s="14"/>
      <c r="D105" s="10"/>
      <c r="E105" s="439">
        <f>IFERROR(IF(I13="","",I13),"")</f>
        <v>1000</v>
      </c>
      <c r="F105" s="440"/>
      <c r="G105" s="440"/>
      <c r="H105" s="210" t="s">
        <v>30</v>
      </c>
      <c r="I105" s="439">
        <f>IFERROR(IF(I14="","",I14),"")</f>
        <v>700</v>
      </c>
      <c r="J105" s="440"/>
      <c r="K105" s="440"/>
      <c r="L105" s="210" t="s">
        <v>30</v>
      </c>
      <c r="M105" s="439">
        <f>IFERROR(IF(I15="","",I15),"")</f>
        <v>600</v>
      </c>
      <c r="N105" s="440"/>
      <c r="O105" s="440"/>
      <c r="P105" s="210" t="s">
        <v>30</v>
      </c>
    </row>
    <row r="106" spans="1:24" ht="19.95" customHeight="1">
      <c r="A106" s="13" t="s">
        <v>44</v>
      </c>
      <c r="B106" s="14"/>
      <c r="C106" s="14"/>
      <c r="D106" s="10"/>
      <c r="E106" s="439">
        <f>SUBTOTAL(9,E95:G105)</f>
        <v>1055</v>
      </c>
      <c r="F106" s="440"/>
      <c r="G106" s="440"/>
      <c r="H106" s="210" t="s">
        <v>30</v>
      </c>
      <c r="I106" s="439">
        <f>SUBTOTAL(9,I95:K105)</f>
        <v>715</v>
      </c>
      <c r="J106" s="440"/>
      <c r="K106" s="440"/>
      <c r="L106" s="210" t="s">
        <v>30</v>
      </c>
      <c r="M106" s="439">
        <f>SUBTOTAL(9,M95:O105)</f>
        <v>595</v>
      </c>
      <c r="N106" s="440"/>
      <c r="O106" s="440"/>
      <c r="P106" s="210" t="s">
        <v>30</v>
      </c>
    </row>
    <row r="107" spans="1:24" ht="19.95" customHeight="1">
      <c r="A107" s="13" t="s">
        <v>45</v>
      </c>
      <c r="B107" s="14"/>
      <c r="C107" s="14"/>
      <c r="D107" s="10"/>
      <c r="E107" s="439" t="str">
        <f>INDEX(リスト!$N$3:$S$29, MATCH(E106, リスト!$M$3:$M$29, 1), MATCH(E108, リスト!$N$2:$S$2, 0))</f>
        <v>A</v>
      </c>
      <c r="F107" s="440"/>
      <c r="G107" s="440"/>
      <c r="H107" s="441"/>
      <c r="I107" s="439" t="str">
        <f>INDEX(リスト!$N$3:$S$29, MATCH(I106, リスト!$M$3:$M$29, 1), MATCH(I108, リスト!$N$2:$S$2, 0))</f>
        <v>B</v>
      </c>
      <c r="J107" s="440"/>
      <c r="K107" s="440"/>
      <c r="L107" s="441"/>
      <c r="M107" s="439" t="str">
        <f>INDEX(リスト!$N$3:$S$29, MATCH(M106, リスト!$M$3:$M$29, 1), MATCH(M108, リスト!$N$2:$S$2, 0))</f>
        <v>D</v>
      </c>
      <c r="N107" s="440"/>
      <c r="O107" s="440"/>
      <c r="P107" s="441"/>
    </row>
    <row r="108" spans="1:24" ht="19.95" customHeight="1">
      <c r="A108" s="13" t="s">
        <v>235</v>
      </c>
      <c r="B108" s="14"/>
      <c r="C108" s="14"/>
      <c r="D108" s="14"/>
      <c r="E108" s="251" t="str">
        <f>IFERROR(VLOOKUP(E93,リスト!$F$3:$G$31,2,FALSE),"")</f>
        <v>土木一式工事</v>
      </c>
      <c r="F108" s="252"/>
      <c r="G108" s="252"/>
      <c r="H108" s="253"/>
      <c r="I108" s="252" t="str">
        <f>IFERROR(VLOOKUP(I93,リスト!$F$3:$G$31,2,FALSE),"")</f>
        <v>その他工事</v>
      </c>
      <c r="J108" s="252"/>
      <c r="K108" s="252"/>
      <c r="L108" s="252"/>
      <c r="M108" s="251" t="str">
        <f>IFERROR(VLOOKUP(M93,リスト!$F$3:$G$31,2,FALSE),"")</f>
        <v>設備工事</v>
      </c>
      <c r="N108" s="252"/>
      <c r="O108" s="252"/>
      <c r="P108" s="253"/>
    </row>
    <row r="118" ht="22.2" customHeight="1"/>
    <row r="119" ht="22.2" customHeight="1"/>
    <row r="120" ht="22.2" customHeight="1"/>
    <row r="121" ht="22.2" customHeight="1"/>
  </sheetData>
  <sheetProtection sheet="1" objects="1" scenarios="1"/>
  <mergeCells count="121">
    <mergeCell ref="N34:O34"/>
    <mergeCell ref="N35:O35"/>
    <mergeCell ref="N36:O36"/>
    <mergeCell ref="O65:P66"/>
    <mergeCell ref="O67:O68"/>
    <mergeCell ref="I12:L12"/>
    <mergeCell ref="N87:N88"/>
    <mergeCell ref="K67:K68"/>
    <mergeCell ref="N67:N68"/>
    <mergeCell ref="N69:N70"/>
    <mergeCell ref="O80:O81"/>
    <mergeCell ref="O82:O83"/>
    <mergeCell ref="O84:O86"/>
    <mergeCell ref="O87:O88"/>
    <mergeCell ref="P80:P81"/>
    <mergeCell ref="P82:P83"/>
    <mergeCell ref="P84:P86"/>
    <mergeCell ref="P87:P88"/>
    <mergeCell ref="O69:O70"/>
    <mergeCell ref="P67:P68"/>
    <mergeCell ref="P69:P70"/>
    <mergeCell ref="P55:P56"/>
    <mergeCell ref="P57:P58"/>
    <mergeCell ref="P59:P60"/>
    <mergeCell ref="O55:O56"/>
    <mergeCell ref="O57:O58"/>
    <mergeCell ref="O59:O60"/>
    <mergeCell ref="A80:C83"/>
    <mergeCell ref="A84:C86"/>
    <mergeCell ref="D85:M86"/>
    <mergeCell ref="N80:N81"/>
    <mergeCell ref="N82:N83"/>
    <mergeCell ref="N84:N86"/>
    <mergeCell ref="D69:H70"/>
    <mergeCell ref="I69:K70"/>
    <mergeCell ref="A55:C58"/>
    <mergeCell ref="D55:M56"/>
    <mergeCell ref="D57:M58"/>
    <mergeCell ref="A59:C60"/>
    <mergeCell ref="D59:M60"/>
    <mergeCell ref="A65:H66"/>
    <mergeCell ref="L69:M70"/>
    <mergeCell ref="I66:K66"/>
    <mergeCell ref="L66:N66"/>
    <mergeCell ref="A67:C68"/>
    <mergeCell ref="D67:H68"/>
    <mergeCell ref="I67:J68"/>
    <mergeCell ref="L67:M68"/>
    <mergeCell ref="K40:L40"/>
    <mergeCell ref="K41:L41"/>
    <mergeCell ref="N55:N56"/>
    <mergeCell ref="N57:N58"/>
    <mergeCell ref="N59:N60"/>
    <mergeCell ref="A87:C88"/>
    <mergeCell ref="D87:M88"/>
    <mergeCell ref="E107:H107"/>
    <mergeCell ref="I107:L107"/>
    <mergeCell ref="M107:P107"/>
    <mergeCell ref="A98:A102"/>
    <mergeCell ref="A92:D94"/>
    <mergeCell ref="E93:H94"/>
    <mergeCell ref="I93:L94"/>
    <mergeCell ref="M93:P94"/>
    <mergeCell ref="E95:G95"/>
    <mergeCell ref="I95:K95"/>
    <mergeCell ref="M95:O95"/>
    <mergeCell ref="E96:G96"/>
    <mergeCell ref="I96:K96"/>
    <mergeCell ref="M96:O96"/>
    <mergeCell ref="E97:G97"/>
    <mergeCell ref="I97:K97"/>
    <mergeCell ref="M97:O97"/>
    <mergeCell ref="E105:G105"/>
    <mergeCell ref="E106:G106"/>
    <mergeCell ref="M19:P20"/>
    <mergeCell ref="E4:O4"/>
    <mergeCell ref="E5:O5"/>
    <mergeCell ref="P5:R5"/>
    <mergeCell ref="B13:H13"/>
    <mergeCell ref="I13:L13"/>
    <mergeCell ref="B14:H14"/>
    <mergeCell ref="I14:L14"/>
    <mergeCell ref="B15:H15"/>
    <mergeCell ref="I15:L15"/>
    <mergeCell ref="A18:D21"/>
    <mergeCell ref="E19:H20"/>
    <mergeCell ref="I19:L20"/>
    <mergeCell ref="M7:R7"/>
    <mergeCell ref="E6:R6"/>
    <mergeCell ref="B34:F34"/>
    <mergeCell ref="G34:M34"/>
    <mergeCell ref="B35:F35"/>
    <mergeCell ref="G35:M35"/>
    <mergeCell ref="B36:F36"/>
    <mergeCell ref="G36:M36"/>
    <mergeCell ref="A69:C70"/>
    <mergeCell ref="I105:K105"/>
    <mergeCell ref="I106:K106"/>
    <mergeCell ref="M99:O99"/>
    <mergeCell ref="M100:O100"/>
    <mergeCell ref="M101:O101"/>
    <mergeCell ref="M102:O102"/>
    <mergeCell ref="M103:O103"/>
    <mergeCell ref="M105:O105"/>
    <mergeCell ref="M106:O106"/>
    <mergeCell ref="E104:G104"/>
    <mergeCell ref="I104:K104"/>
    <mergeCell ref="M104:O104"/>
    <mergeCell ref="I98:K98"/>
    <mergeCell ref="I99:K99"/>
    <mergeCell ref="I100:K100"/>
    <mergeCell ref="I101:K101"/>
    <mergeCell ref="I102:K102"/>
    <mergeCell ref="I103:K103"/>
    <mergeCell ref="E102:G102"/>
    <mergeCell ref="E103:G103"/>
    <mergeCell ref="E98:G98"/>
    <mergeCell ref="E99:G99"/>
    <mergeCell ref="E100:G100"/>
    <mergeCell ref="E101:G101"/>
    <mergeCell ref="M98:O98"/>
  </mergeCells>
  <phoneticPr fontId="1"/>
  <conditionalFormatting sqref="I22:I30">
    <cfRule type="expression" dxfId="56" priority="59">
      <formula>$I$19=""</formula>
    </cfRule>
  </conditionalFormatting>
  <conditionalFormatting sqref="M22:M30">
    <cfRule type="expression" dxfId="55" priority="58">
      <formula>$M$19=""</formula>
    </cfRule>
  </conditionalFormatting>
  <conditionalFormatting sqref="I13:L13">
    <cfRule type="expression" dxfId="54" priority="55">
      <formula>$B$13&lt;&gt;""</formula>
    </cfRule>
  </conditionalFormatting>
  <conditionalFormatting sqref="I14:L14">
    <cfRule type="expression" dxfId="53" priority="54">
      <formula>$B$14&lt;&gt;""</formula>
    </cfRule>
  </conditionalFormatting>
  <conditionalFormatting sqref="I15:L15">
    <cfRule type="expression" dxfId="52" priority="53">
      <formula>$B$15&lt;&gt;""</formula>
    </cfRule>
  </conditionalFormatting>
  <conditionalFormatting sqref="E22:E30">
    <cfRule type="expression" dxfId="51" priority="52">
      <formula>$E$19=""</formula>
    </cfRule>
  </conditionalFormatting>
  <conditionalFormatting sqref="B34:F34">
    <cfRule type="expression" dxfId="50" priority="51">
      <formula>$B$13=""</formula>
    </cfRule>
  </conditionalFormatting>
  <conditionalFormatting sqref="B35:F35">
    <cfRule type="expression" dxfId="49" priority="50">
      <formula>$B$14=""</formula>
    </cfRule>
  </conditionalFormatting>
  <conditionalFormatting sqref="E19:H20">
    <cfRule type="expression" dxfId="48" priority="49">
      <formula>$B$13=""</formula>
    </cfRule>
  </conditionalFormatting>
  <conditionalFormatting sqref="I19:L20">
    <cfRule type="expression" dxfId="47" priority="48">
      <formula>$B$14=""</formula>
    </cfRule>
  </conditionalFormatting>
  <conditionalFormatting sqref="M19:P20">
    <cfRule type="expression" dxfId="46" priority="47">
      <formula>$B$15=""</formula>
    </cfRule>
  </conditionalFormatting>
  <conditionalFormatting sqref="B36:F36">
    <cfRule type="expression" dxfId="45" priority="46">
      <formula>$B$15=""</formula>
    </cfRule>
  </conditionalFormatting>
  <conditionalFormatting sqref="G34:M34">
    <cfRule type="expression" dxfId="44" priority="45">
      <formula>$B$34&lt;&gt;""</formula>
    </cfRule>
  </conditionalFormatting>
  <conditionalFormatting sqref="G35:M35">
    <cfRule type="expression" dxfId="43" priority="44">
      <formula>$B$35&lt;&gt;""</formula>
    </cfRule>
  </conditionalFormatting>
  <conditionalFormatting sqref="G36:M36">
    <cfRule type="expression" dxfId="42" priority="43">
      <formula>$B$36&lt;&gt;""</formula>
    </cfRule>
  </conditionalFormatting>
  <conditionalFormatting sqref="K40:L41">
    <cfRule type="expression" dxfId="41" priority="42">
      <formula>$B$13&lt;&gt;""</formula>
    </cfRule>
  </conditionalFormatting>
  <conditionalFormatting sqref="K40:L40">
    <cfRule type="expression" dxfId="40" priority="40">
      <formula>$B$15&lt;&gt;""</formula>
    </cfRule>
    <cfRule type="expression" dxfId="39" priority="41">
      <formula>$B$14&lt;&gt;""</formula>
    </cfRule>
  </conditionalFormatting>
  <conditionalFormatting sqref="K41:L41">
    <cfRule type="expression" dxfId="38" priority="38">
      <formula>$B$15&lt;&gt;""</formula>
    </cfRule>
    <cfRule type="expression" dxfId="37" priority="39">
      <formula>$B$14&lt;&gt;""</formula>
    </cfRule>
  </conditionalFormatting>
  <conditionalFormatting sqref="I47:I51">
    <cfRule type="expression" dxfId="36" priority="35">
      <formula>$B$15&lt;&gt;""</formula>
    </cfRule>
    <cfRule type="expression" dxfId="35" priority="36">
      <formula>$B$14&lt;&gt;""</formula>
    </cfRule>
    <cfRule type="expression" dxfId="34" priority="37">
      <formula>$B$13&lt;&gt;""</formula>
    </cfRule>
  </conditionalFormatting>
  <conditionalFormatting sqref="I47">
    <cfRule type="expression" dxfId="33" priority="31">
      <formula>$I$51&lt;&gt;""</formula>
    </cfRule>
    <cfRule type="expression" dxfId="32" priority="32">
      <formula>$I$50&lt;&gt;""</formula>
    </cfRule>
    <cfRule type="expression" dxfId="31" priority="33">
      <formula>$I$49&lt;&gt;""</formula>
    </cfRule>
    <cfRule type="expression" dxfId="30" priority="34">
      <formula>$I$48&lt;&gt;""</formula>
    </cfRule>
  </conditionalFormatting>
  <conditionalFormatting sqref="I48">
    <cfRule type="expression" dxfId="29" priority="27">
      <formula>$I$51&lt;&gt;""</formula>
    </cfRule>
    <cfRule type="expression" dxfId="28" priority="28">
      <formula>$I$50&lt;&gt;""</formula>
    </cfRule>
    <cfRule type="expression" dxfId="27" priority="29">
      <formula>$I$49&lt;&gt;""</formula>
    </cfRule>
    <cfRule type="expression" dxfId="26" priority="30">
      <formula>$I$47&lt;&gt;""</formula>
    </cfRule>
  </conditionalFormatting>
  <conditionalFormatting sqref="I49">
    <cfRule type="expression" dxfId="25" priority="23">
      <formula>$I$51&lt;&gt;""</formula>
    </cfRule>
    <cfRule type="expression" dxfId="24" priority="24">
      <formula>$I$50&lt;&gt;""</formula>
    </cfRule>
    <cfRule type="expression" dxfId="23" priority="25">
      <formula>$I$48&lt;&gt;""</formula>
    </cfRule>
    <cfRule type="expression" dxfId="22" priority="26">
      <formula>$I$47&lt;&gt;""</formula>
    </cfRule>
  </conditionalFormatting>
  <conditionalFormatting sqref="I50">
    <cfRule type="expression" dxfId="21" priority="19">
      <formula>$I$51&lt;&gt;""</formula>
    </cfRule>
    <cfRule type="expression" dxfId="20" priority="20">
      <formula>$I$49&lt;&gt;""</formula>
    </cfRule>
    <cfRule type="expression" dxfId="19" priority="21">
      <formula>$I$48&lt;&gt;""</formula>
    </cfRule>
    <cfRule type="expression" dxfId="18" priority="22">
      <formula>$I$47&lt;&gt;""</formula>
    </cfRule>
  </conditionalFormatting>
  <conditionalFormatting sqref="I51">
    <cfRule type="expression" dxfId="17" priority="15">
      <formula>$I$50&lt;&gt;""</formula>
    </cfRule>
    <cfRule type="expression" dxfId="16" priority="16">
      <formula>$I$49&lt;&gt;""</formula>
    </cfRule>
    <cfRule type="expression" dxfId="15" priority="17">
      <formula>$I$48&lt;&gt;""</formula>
    </cfRule>
    <cfRule type="expression" dxfId="14" priority="18">
      <formula>$I$47&lt;&gt;""</formula>
    </cfRule>
  </conditionalFormatting>
  <conditionalFormatting sqref="P55:P60">
    <cfRule type="expression" dxfId="13" priority="12">
      <formula>$B$15&lt;&gt;""</formula>
    </cfRule>
    <cfRule type="expression" dxfId="12" priority="13">
      <formula>$B$14&lt;&gt;""</formula>
    </cfRule>
    <cfRule type="expression" dxfId="11" priority="14">
      <formula>$B$13&lt;&gt;""</formula>
    </cfRule>
  </conditionalFormatting>
  <conditionalFormatting sqref="P55:P58">
    <cfRule type="expression" dxfId="10" priority="11">
      <formula>$P$59&lt;&gt;""</formula>
    </cfRule>
  </conditionalFormatting>
  <conditionalFormatting sqref="P55:P56 P59:P60">
    <cfRule type="expression" dxfId="9" priority="10">
      <formula>$P$57&lt;&gt;""</formula>
    </cfRule>
  </conditionalFormatting>
  <conditionalFormatting sqref="P57:P60">
    <cfRule type="expression" dxfId="8" priority="9">
      <formula>$P$55&lt;&gt;""</formula>
    </cfRule>
  </conditionalFormatting>
  <conditionalFormatting sqref="L69:M70">
    <cfRule type="expression" dxfId="7" priority="5">
      <formula>$L$67&lt;&gt;""</formula>
    </cfRule>
  </conditionalFormatting>
  <conditionalFormatting sqref="I67:J68 L67:M70">
    <cfRule type="expression" dxfId="6" priority="8">
      <formula>$B$13&lt;&gt;""</formula>
    </cfRule>
  </conditionalFormatting>
  <conditionalFormatting sqref="I67:J68 L67:M70">
    <cfRule type="expression" dxfId="5" priority="7">
      <formula>$B$14&lt;&gt;""</formula>
    </cfRule>
  </conditionalFormatting>
  <conditionalFormatting sqref="I67:J68 L67:M70">
    <cfRule type="expression" dxfId="4" priority="6">
      <formula>$B$15&lt;&gt;""</formula>
    </cfRule>
  </conditionalFormatting>
  <conditionalFormatting sqref="I67:J68 L67:M68">
    <cfRule type="expression" dxfId="3" priority="4">
      <formula>$L$69&lt;&gt;""</formula>
    </cfRule>
  </conditionalFormatting>
  <conditionalFormatting sqref="P80:P88">
    <cfRule type="expression" dxfId="2" priority="1">
      <formula>$B$15&lt;&gt;""</formula>
    </cfRule>
    <cfRule type="expression" dxfId="1" priority="2">
      <formula>$B$14&lt;&gt;""</formula>
    </cfRule>
    <cfRule type="expression" dxfId="0" priority="3">
      <formula>$B$13&lt;&gt;""</formula>
    </cfRule>
  </conditionalFormatting>
  <dataValidations count="3">
    <dataValidation type="list" allowBlank="1" showInputMessage="1" showErrorMessage="1" sqref="G34:G36" xr:uid="{482E058E-F122-417E-8A88-650D90DF5D41}">
      <formula1>"優良建設工事表彰,その他表彰（技術提案、人材育成、環境共生）,なし"</formula1>
    </dataValidation>
    <dataValidation type="list" allowBlank="1" showInputMessage="1" showErrorMessage="1" sqref="E22:E30 I22:I30 M22:M30 I47:I51 P55 P80 P84 P87 P82 O61:O62 P57 P59" xr:uid="{4D94071F-47B5-466A-9144-6E0FA09778A5}">
      <formula1>"○"</formula1>
    </dataValidation>
    <dataValidation type="list" allowBlank="1" showInputMessage="1" showErrorMessage="1" sqref="B36 M13" xr:uid="{804766BA-D707-486B-B081-29F12A73BF94}">
      <formula1>#REF!</formula1>
    </dataValidation>
  </dataValidations>
  <printOptions horizontalCentered="1"/>
  <pageMargins left="0.59055118110236227" right="0.39370078740157483" top="0.59055118110236227" bottom="0.39370078740157483" header="0.31496062992125984" footer="0.19685039370078741"/>
  <pageSetup paperSize="9" orientation="portrait" r:id="rId1"/>
  <headerFooter>
    <oddHeader>&amp;R&amp;8主観的事項に関する調査票</oddHeader>
    <oddFooter>&amp;C&amp;P</oddFooter>
  </headerFooter>
  <rowBreaks count="1" manualBreakCount="1">
    <brk id="37" max="1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DFFD5F9-EFBF-4604-A7DA-2E0A6C8EA22C}">
          <x14:formula1>
            <xm:f>リスト!$F$3:$F$31</xm:f>
          </x14:formula1>
          <xm:sqref>B13:H15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6AA19-2701-4D4D-B158-4D65066DCFC8}">
  <dimension ref="A1:S63"/>
  <sheetViews>
    <sheetView topLeftCell="A31" workbookViewId="0">
      <selection activeCell="F22" sqref="F22"/>
    </sheetView>
  </sheetViews>
  <sheetFormatPr defaultColWidth="8.69921875" defaultRowHeight="18" customHeight="1"/>
  <cols>
    <col min="1" max="1" width="36.69921875" style="1" customWidth="1"/>
    <col min="2" max="4" width="8.69921875" style="1"/>
    <col min="5" max="5" width="5.69921875" style="1" customWidth="1"/>
    <col min="6" max="6" width="31.59765625" style="1" bestFit="1" customWidth="1"/>
    <col min="7" max="7" width="13.8984375" style="1" bestFit="1" customWidth="1"/>
    <col min="8" max="11" width="10.69921875" style="1" customWidth="1"/>
    <col min="12" max="13" width="8.69921875" style="1"/>
    <col min="14" max="19" width="10.69921875" style="1" customWidth="1"/>
    <col min="20" max="16384" width="8.69921875" style="1"/>
  </cols>
  <sheetData>
    <row r="1" spans="1:19" ht="18" customHeight="1">
      <c r="A1" s="1" t="s">
        <v>166</v>
      </c>
      <c r="E1" s="6" t="s">
        <v>208</v>
      </c>
      <c r="F1" s="6"/>
      <c r="G1" s="6"/>
      <c r="H1" s="6"/>
      <c r="I1" s="6"/>
      <c r="J1" s="6"/>
      <c r="K1" s="6"/>
      <c r="L1" s="6"/>
    </row>
    <row r="2" spans="1:19" ht="18" customHeight="1">
      <c r="A2" s="226" t="s">
        <v>167</v>
      </c>
      <c r="B2" s="226" t="s">
        <v>27</v>
      </c>
      <c r="E2" s="226" t="s">
        <v>100</v>
      </c>
      <c r="F2" s="226" t="s">
        <v>76</v>
      </c>
      <c r="G2" s="226" t="s">
        <v>98</v>
      </c>
      <c r="H2" s="104" t="s">
        <v>38</v>
      </c>
      <c r="I2" s="104" t="s">
        <v>39</v>
      </c>
      <c r="J2" s="105" t="s">
        <v>51</v>
      </c>
      <c r="K2" s="105" t="s">
        <v>52</v>
      </c>
      <c r="L2" s="6"/>
      <c r="M2" s="240"/>
      <c r="N2" s="104" t="s">
        <v>226</v>
      </c>
      <c r="O2" s="104" t="s">
        <v>227</v>
      </c>
      <c r="P2" s="104" t="s">
        <v>50</v>
      </c>
      <c r="Q2" s="104" t="s">
        <v>228</v>
      </c>
      <c r="R2" s="104" t="s">
        <v>229</v>
      </c>
      <c r="S2" s="104" t="s">
        <v>230</v>
      </c>
    </row>
    <row r="3" spans="1:19" ht="18" customHeight="1">
      <c r="A3" s="4" t="s">
        <v>7</v>
      </c>
      <c r="B3" s="4">
        <v>30</v>
      </c>
      <c r="E3" s="5">
        <v>1</v>
      </c>
      <c r="F3" s="106" t="s">
        <v>46</v>
      </c>
      <c r="G3" s="246" t="s">
        <v>46</v>
      </c>
      <c r="H3" s="108" t="s">
        <v>79</v>
      </c>
      <c r="I3" s="108" t="s">
        <v>80</v>
      </c>
      <c r="J3" s="108" t="s">
        <v>81</v>
      </c>
      <c r="K3" s="108" t="s">
        <v>82</v>
      </c>
      <c r="L3" s="6"/>
      <c r="M3" s="240">
        <v>0</v>
      </c>
      <c r="N3" s="241" t="s">
        <v>52</v>
      </c>
      <c r="O3" s="241" t="s">
        <v>52</v>
      </c>
      <c r="P3" s="241" t="s">
        <v>52</v>
      </c>
      <c r="Q3" s="242" t="s">
        <v>51</v>
      </c>
      <c r="R3" s="242" t="s">
        <v>51</v>
      </c>
      <c r="S3" s="241" t="s">
        <v>52</v>
      </c>
    </row>
    <row r="4" spans="1:19" ht="18" customHeight="1">
      <c r="A4" s="4" t="s">
        <v>11</v>
      </c>
      <c r="B4" s="4">
        <v>20</v>
      </c>
      <c r="E4" s="5">
        <v>2</v>
      </c>
      <c r="F4" s="106" t="s">
        <v>101</v>
      </c>
      <c r="G4" s="247" t="s">
        <v>47</v>
      </c>
      <c r="H4" s="108" t="s">
        <v>83</v>
      </c>
      <c r="I4" s="108" t="s">
        <v>84</v>
      </c>
      <c r="J4" s="108" t="s">
        <v>85</v>
      </c>
      <c r="K4" s="108" t="s">
        <v>86</v>
      </c>
      <c r="L4" s="6"/>
      <c r="M4" s="240">
        <v>579</v>
      </c>
      <c r="N4" s="241" t="s">
        <v>52</v>
      </c>
      <c r="O4" s="241" t="s">
        <v>52</v>
      </c>
      <c r="P4" s="241" t="s">
        <v>52</v>
      </c>
      <c r="Q4" s="242" t="s">
        <v>51</v>
      </c>
      <c r="R4" s="242" t="s">
        <v>51</v>
      </c>
      <c r="S4" s="241" t="s">
        <v>52</v>
      </c>
    </row>
    <row r="5" spans="1:19" ht="18" customHeight="1">
      <c r="A5" s="4" t="s">
        <v>12</v>
      </c>
      <c r="B5" s="4">
        <v>10</v>
      </c>
      <c r="E5" s="5">
        <v>3</v>
      </c>
      <c r="F5" s="106" t="s">
        <v>53</v>
      </c>
      <c r="G5" s="107" t="s">
        <v>99</v>
      </c>
      <c r="H5" s="107" t="s">
        <v>94</v>
      </c>
      <c r="I5" s="107" t="s">
        <v>95</v>
      </c>
      <c r="J5" s="107" t="s">
        <v>96</v>
      </c>
      <c r="K5" s="107" t="s">
        <v>97</v>
      </c>
      <c r="L5" s="6"/>
      <c r="M5" s="240">
        <v>580</v>
      </c>
      <c r="N5" s="241" t="s">
        <v>52</v>
      </c>
      <c r="O5" s="242" t="s">
        <v>51</v>
      </c>
      <c r="P5" s="241" t="s">
        <v>52</v>
      </c>
      <c r="Q5" s="242" t="s">
        <v>51</v>
      </c>
      <c r="R5" s="243" t="s">
        <v>39</v>
      </c>
      <c r="S5" s="241" t="s">
        <v>52</v>
      </c>
    </row>
    <row r="6" spans="1:19" ht="18" customHeight="1">
      <c r="A6" s="4" t="s">
        <v>13</v>
      </c>
      <c r="B6" s="4">
        <v>5</v>
      </c>
      <c r="E6" s="5">
        <v>4</v>
      </c>
      <c r="F6" s="106" t="s">
        <v>54</v>
      </c>
      <c r="G6" s="107" t="s">
        <v>99</v>
      </c>
      <c r="H6" s="107" t="s">
        <v>94</v>
      </c>
      <c r="I6" s="107" t="s">
        <v>95</v>
      </c>
      <c r="J6" s="107" t="s">
        <v>96</v>
      </c>
      <c r="K6" s="107" t="s">
        <v>97</v>
      </c>
      <c r="L6" s="6"/>
      <c r="M6" s="240">
        <v>589</v>
      </c>
      <c r="N6" s="241" t="s">
        <v>52</v>
      </c>
      <c r="O6" s="242" t="s">
        <v>51</v>
      </c>
      <c r="P6" s="241" t="s">
        <v>52</v>
      </c>
      <c r="Q6" s="242" t="s">
        <v>51</v>
      </c>
      <c r="R6" s="243" t="s">
        <v>39</v>
      </c>
      <c r="S6" s="241" t="s">
        <v>52</v>
      </c>
    </row>
    <row r="7" spans="1:19" ht="18" customHeight="1">
      <c r="A7" s="4" t="s">
        <v>14</v>
      </c>
      <c r="B7" s="4">
        <v>0</v>
      </c>
      <c r="E7" s="5">
        <v>5</v>
      </c>
      <c r="F7" s="106" t="s">
        <v>102</v>
      </c>
      <c r="G7" s="107" t="s">
        <v>99</v>
      </c>
      <c r="H7" s="107" t="s">
        <v>94</v>
      </c>
      <c r="I7" s="107" t="s">
        <v>95</v>
      </c>
      <c r="J7" s="107" t="s">
        <v>96</v>
      </c>
      <c r="K7" s="107" t="s">
        <v>97</v>
      </c>
      <c r="L7" s="6"/>
      <c r="M7" s="240">
        <v>590</v>
      </c>
      <c r="N7" s="242" t="s">
        <v>51</v>
      </c>
      <c r="O7" s="242" t="s">
        <v>51</v>
      </c>
      <c r="P7" s="241" t="s">
        <v>52</v>
      </c>
      <c r="Q7" s="242" t="s">
        <v>51</v>
      </c>
      <c r="R7" s="243" t="s">
        <v>39</v>
      </c>
      <c r="S7" s="241" t="s">
        <v>52</v>
      </c>
    </row>
    <row r="8" spans="1:19" ht="18" customHeight="1">
      <c r="A8" s="4" t="s">
        <v>8</v>
      </c>
      <c r="B8" s="4">
        <v>-10</v>
      </c>
      <c r="E8" s="5">
        <v>6</v>
      </c>
      <c r="F8" s="106" t="s">
        <v>55</v>
      </c>
      <c r="G8" s="107" t="s">
        <v>99</v>
      </c>
      <c r="H8" s="107" t="s">
        <v>94</v>
      </c>
      <c r="I8" s="107" t="s">
        <v>95</v>
      </c>
      <c r="J8" s="107" t="s">
        <v>96</v>
      </c>
      <c r="K8" s="107" t="s">
        <v>97</v>
      </c>
      <c r="L8" s="6"/>
      <c r="M8" s="240">
        <v>609</v>
      </c>
      <c r="N8" s="242" t="s">
        <v>231</v>
      </c>
      <c r="O8" s="242" t="s">
        <v>231</v>
      </c>
      <c r="P8" s="241" t="s">
        <v>52</v>
      </c>
      <c r="Q8" s="242" t="s">
        <v>51</v>
      </c>
      <c r="R8" s="243" t="s">
        <v>39</v>
      </c>
      <c r="S8" s="241" t="s">
        <v>233</v>
      </c>
    </row>
    <row r="9" spans="1:19" ht="18" customHeight="1">
      <c r="A9" s="4" t="s">
        <v>9</v>
      </c>
      <c r="B9" s="4">
        <v>-20</v>
      </c>
      <c r="E9" s="5">
        <v>7</v>
      </c>
      <c r="F9" s="106" t="s">
        <v>56</v>
      </c>
      <c r="G9" s="107" t="s">
        <v>99</v>
      </c>
      <c r="H9" s="107" t="s">
        <v>94</v>
      </c>
      <c r="I9" s="107" t="s">
        <v>95</v>
      </c>
      <c r="J9" s="107" t="s">
        <v>96</v>
      </c>
      <c r="K9" s="107" t="s">
        <v>97</v>
      </c>
      <c r="L9" s="6"/>
      <c r="M9" s="240">
        <v>610</v>
      </c>
      <c r="N9" s="242" t="s">
        <v>231</v>
      </c>
      <c r="O9" s="242" t="s">
        <v>231</v>
      </c>
      <c r="P9" s="242" t="s">
        <v>51</v>
      </c>
      <c r="Q9" s="242" t="s">
        <v>51</v>
      </c>
      <c r="R9" s="243" t="s">
        <v>39</v>
      </c>
      <c r="S9" s="241" t="s">
        <v>233</v>
      </c>
    </row>
    <row r="10" spans="1:19" ht="18" customHeight="1">
      <c r="A10" s="4" t="s">
        <v>10</v>
      </c>
      <c r="B10" s="4">
        <v>-30</v>
      </c>
      <c r="E10" s="5">
        <v>8</v>
      </c>
      <c r="F10" s="106" t="s">
        <v>57</v>
      </c>
      <c r="G10" s="248" t="s">
        <v>50</v>
      </c>
      <c r="H10" s="108" t="s">
        <v>83</v>
      </c>
      <c r="I10" s="108" t="s">
        <v>87</v>
      </c>
      <c r="J10" s="108" t="s">
        <v>88</v>
      </c>
      <c r="K10" s="108" t="s">
        <v>89</v>
      </c>
      <c r="L10" s="6"/>
      <c r="M10" s="240">
        <v>649</v>
      </c>
      <c r="N10" s="242" t="s">
        <v>231</v>
      </c>
      <c r="O10" s="242" t="s">
        <v>231</v>
      </c>
      <c r="P10" s="242" t="s">
        <v>51</v>
      </c>
      <c r="Q10" s="242" t="s">
        <v>51</v>
      </c>
      <c r="R10" s="243" t="s">
        <v>39</v>
      </c>
      <c r="S10" s="241" t="s">
        <v>233</v>
      </c>
    </row>
    <row r="11" spans="1:19" ht="18" customHeight="1">
      <c r="A11" s="4" t="s">
        <v>6</v>
      </c>
      <c r="B11" s="4">
        <v>0</v>
      </c>
      <c r="E11" s="5">
        <v>9</v>
      </c>
      <c r="F11" s="106" t="s">
        <v>58</v>
      </c>
      <c r="G11" s="248" t="s">
        <v>50</v>
      </c>
      <c r="H11" s="108" t="s">
        <v>83</v>
      </c>
      <c r="I11" s="108" t="s">
        <v>87</v>
      </c>
      <c r="J11" s="108" t="s">
        <v>88</v>
      </c>
      <c r="K11" s="108" t="s">
        <v>89</v>
      </c>
      <c r="L11" s="6"/>
      <c r="M11" s="240">
        <v>650</v>
      </c>
      <c r="N11" s="242" t="s">
        <v>51</v>
      </c>
      <c r="O11" s="242" t="s">
        <v>231</v>
      </c>
      <c r="P11" s="242" t="s">
        <v>51</v>
      </c>
      <c r="Q11" s="242" t="s">
        <v>51</v>
      </c>
      <c r="R11" s="243" t="s">
        <v>39</v>
      </c>
      <c r="S11" s="242" t="s">
        <v>231</v>
      </c>
    </row>
    <row r="12" spans="1:19" ht="18" customHeight="1">
      <c r="E12" s="5">
        <v>10</v>
      </c>
      <c r="F12" s="106" t="s">
        <v>77</v>
      </c>
      <c r="G12" s="107" t="s">
        <v>99</v>
      </c>
      <c r="H12" s="107" t="s">
        <v>94</v>
      </c>
      <c r="I12" s="107" t="s">
        <v>95</v>
      </c>
      <c r="J12" s="107" t="s">
        <v>96</v>
      </c>
      <c r="K12" s="107" t="s">
        <v>97</v>
      </c>
      <c r="L12" s="6"/>
      <c r="M12" s="240">
        <v>659</v>
      </c>
      <c r="N12" s="242" t="s">
        <v>51</v>
      </c>
      <c r="O12" s="242" t="s">
        <v>51</v>
      </c>
      <c r="P12" s="242" t="s">
        <v>51</v>
      </c>
      <c r="Q12" s="242" t="s">
        <v>51</v>
      </c>
      <c r="R12" s="243" t="s">
        <v>39</v>
      </c>
      <c r="S12" s="242" t="s">
        <v>231</v>
      </c>
    </row>
    <row r="13" spans="1:19" ht="18" customHeight="1">
      <c r="A13" s="1" t="s">
        <v>168</v>
      </c>
      <c r="E13" s="5">
        <v>11</v>
      </c>
      <c r="F13" s="106" t="s">
        <v>59</v>
      </c>
      <c r="G13" s="107" t="s">
        <v>99</v>
      </c>
      <c r="H13" s="107" t="s">
        <v>94</v>
      </c>
      <c r="I13" s="107" t="s">
        <v>95</v>
      </c>
      <c r="J13" s="107" t="s">
        <v>96</v>
      </c>
      <c r="K13" s="107" t="s">
        <v>97</v>
      </c>
      <c r="L13" s="6"/>
      <c r="M13" s="240">
        <v>660</v>
      </c>
      <c r="N13" s="242" t="s">
        <v>51</v>
      </c>
      <c r="O13" s="243" t="s">
        <v>39</v>
      </c>
      <c r="P13" s="242" t="s">
        <v>51</v>
      </c>
      <c r="Q13" s="242" t="s">
        <v>51</v>
      </c>
      <c r="R13" s="243" t="s">
        <v>39</v>
      </c>
      <c r="S13" s="242" t="s">
        <v>231</v>
      </c>
    </row>
    <row r="14" spans="1:19" ht="18" customHeight="1">
      <c r="A14" s="226" t="s">
        <v>169</v>
      </c>
      <c r="B14" s="226" t="s">
        <v>164</v>
      </c>
      <c r="E14" s="5">
        <v>12</v>
      </c>
      <c r="F14" s="106" t="s">
        <v>60</v>
      </c>
      <c r="G14" s="107" t="s">
        <v>99</v>
      </c>
      <c r="H14" s="107" t="s">
        <v>94</v>
      </c>
      <c r="I14" s="107" t="s">
        <v>95</v>
      </c>
      <c r="J14" s="107" t="s">
        <v>96</v>
      </c>
      <c r="K14" s="107" t="s">
        <v>97</v>
      </c>
      <c r="L14" s="6"/>
      <c r="M14" s="240">
        <v>679</v>
      </c>
      <c r="N14" s="242" t="s">
        <v>51</v>
      </c>
      <c r="O14" s="243" t="s">
        <v>39</v>
      </c>
      <c r="P14" s="242" t="s">
        <v>51</v>
      </c>
      <c r="Q14" s="242" t="s">
        <v>51</v>
      </c>
      <c r="R14" s="243" t="s">
        <v>39</v>
      </c>
      <c r="S14" s="242" t="s">
        <v>231</v>
      </c>
    </row>
    <row r="15" spans="1:19" ht="18" customHeight="1">
      <c r="A15" s="4" t="s">
        <v>145</v>
      </c>
      <c r="B15" s="4">
        <v>0</v>
      </c>
      <c r="E15" s="5">
        <v>13</v>
      </c>
      <c r="F15" s="106" t="s">
        <v>61</v>
      </c>
      <c r="G15" s="249" t="s">
        <v>49</v>
      </c>
      <c r="H15" s="107" t="s">
        <v>90</v>
      </c>
      <c r="I15" s="107" t="s">
        <v>91</v>
      </c>
      <c r="J15" s="107" t="s">
        <v>92</v>
      </c>
      <c r="K15" s="107"/>
      <c r="L15" s="6"/>
      <c r="M15" s="240">
        <v>680</v>
      </c>
      <c r="N15" s="242" t="s">
        <v>51</v>
      </c>
      <c r="O15" s="243" t="s">
        <v>39</v>
      </c>
      <c r="P15" s="243" t="s">
        <v>232</v>
      </c>
      <c r="Q15" s="242" t="s">
        <v>51</v>
      </c>
      <c r="R15" s="243" t="s">
        <v>39</v>
      </c>
      <c r="S15" s="242" t="s">
        <v>231</v>
      </c>
    </row>
    <row r="16" spans="1:19" ht="18" customHeight="1">
      <c r="A16" s="4" t="s">
        <v>170</v>
      </c>
      <c r="B16" s="4">
        <v>20</v>
      </c>
      <c r="E16" s="5">
        <v>14</v>
      </c>
      <c r="F16" s="106" t="s">
        <v>78</v>
      </c>
      <c r="G16" s="107" t="s">
        <v>99</v>
      </c>
      <c r="H16" s="107" t="s">
        <v>94</v>
      </c>
      <c r="I16" s="107" t="s">
        <v>95</v>
      </c>
      <c r="J16" s="107" t="s">
        <v>96</v>
      </c>
      <c r="K16" s="107" t="s">
        <v>97</v>
      </c>
      <c r="L16" s="6"/>
      <c r="M16" s="240">
        <v>689</v>
      </c>
      <c r="N16" s="242" t="s">
        <v>51</v>
      </c>
      <c r="O16" s="243" t="s">
        <v>232</v>
      </c>
      <c r="P16" s="243" t="s">
        <v>232</v>
      </c>
      <c r="Q16" s="242" t="s">
        <v>51</v>
      </c>
      <c r="R16" s="243" t="s">
        <v>39</v>
      </c>
      <c r="S16" s="242" t="s">
        <v>231</v>
      </c>
    </row>
    <row r="17" spans="1:19" ht="18" customHeight="1">
      <c r="A17" s="224" t="s">
        <v>177</v>
      </c>
      <c r="B17" s="4">
        <v>10</v>
      </c>
      <c r="E17" s="5">
        <v>15</v>
      </c>
      <c r="F17" s="106" t="s">
        <v>62</v>
      </c>
      <c r="G17" s="107" t="s">
        <v>99</v>
      </c>
      <c r="H17" s="107" t="s">
        <v>94</v>
      </c>
      <c r="I17" s="107" t="s">
        <v>95</v>
      </c>
      <c r="J17" s="107" t="s">
        <v>96</v>
      </c>
      <c r="K17" s="107" t="s">
        <v>97</v>
      </c>
      <c r="L17" s="6"/>
      <c r="M17" s="240">
        <v>690</v>
      </c>
      <c r="N17" s="242" t="s">
        <v>51</v>
      </c>
      <c r="O17" s="243" t="s">
        <v>232</v>
      </c>
      <c r="P17" s="243" t="s">
        <v>232</v>
      </c>
      <c r="Q17" s="242" t="s">
        <v>51</v>
      </c>
      <c r="R17" s="245" t="s">
        <v>234</v>
      </c>
      <c r="S17" s="243" t="s">
        <v>232</v>
      </c>
    </row>
    <row r="18" spans="1:19" ht="18" customHeight="1">
      <c r="E18" s="5">
        <v>16</v>
      </c>
      <c r="F18" s="106" t="s">
        <v>63</v>
      </c>
      <c r="G18" s="107" t="s">
        <v>99</v>
      </c>
      <c r="H18" s="107" t="s">
        <v>94</v>
      </c>
      <c r="I18" s="107" t="s">
        <v>95</v>
      </c>
      <c r="J18" s="107" t="s">
        <v>96</v>
      </c>
      <c r="K18" s="107" t="s">
        <v>97</v>
      </c>
      <c r="L18" s="6"/>
      <c r="M18" s="240">
        <v>699</v>
      </c>
      <c r="N18" s="242" t="s">
        <v>51</v>
      </c>
      <c r="O18" s="243" t="s">
        <v>232</v>
      </c>
      <c r="P18" s="243" t="s">
        <v>232</v>
      </c>
      <c r="Q18" s="242" t="s">
        <v>51</v>
      </c>
      <c r="R18" s="245" t="s">
        <v>234</v>
      </c>
      <c r="S18" s="243" t="s">
        <v>232</v>
      </c>
    </row>
    <row r="19" spans="1:19" ht="18" customHeight="1">
      <c r="A19" s="1" t="s">
        <v>216</v>
      </c>
      <c r="E19" s="5">
        <v>17</v>
      </c>
      <c r="F19" s="106" t="s">
        <v>64</v>
      </c>
      <c r="G19" s="107" t="s">
        <v>99</v>
      </c>
      <c r="H19" s="107" t="s">
        <v>94</v>
      </c>
      <c r="I19" s="107" t="s">
        <v>95</v>
      </c>
      <c r="J19" s="107" t="s">
        <v>96</v>
      </c>
      <c r="K19" s="107" t="s">
        <v>97</v>
      </c>
      <c r="L19" s="6"/>
      <c r="M19" s="240">
        <v>700</v>
      </c>
      <c r="N19" s="242" t="s">
        <v>51</v>
      </c>
      <c r="O19" s="243" t="s">
        <v>232</v>
      </c>
      <c r="P19" s="243" t="s">
        <v>232</v>
      </c>
      <c r="Q19" s="243" t="s">
        <v>232</v>
      </c>
      <c r="R19" s="245" t="s">
        <v>234</v>
      </c>
      <c r="S19" s="243" t="s">
        <v>232</v>
      </c>
    </row>
    <row r="20" spans="1:19" ht="18" customHeight="1">
      <c r="A20" s="226" t="s">
        <v>217</v>
      </c>
      <c r="B20" s="226" t="s">
        <v>218</v>
      </c>
      <c r="E20" s="5">
        <v>18</v>
      </c>
      <c r="F20" s="106" t="s">
        <v>65</v>
      </c>
      <c r="G20" s="107" t="s">
        <v>99</v>
      </c>
      <c r="H20" s="107" t="s">
        <v>94</v>
      </c>
      <c r="I20" s="107" t="s">
        <v>95</v>
      </c>
      <c r="J20" s="107" t="s">
        <v>96</v>
      </c>
      <c r="K20" s="107" t="s">
        <v>97</v>
      </c>
      <c r="L20" s="6"/>
      <c r="M20" s="240">
        <v>709</v>
      </c>
      <c r="N20" s="242" t="s">
        <v>51</v>
      </c>
      <c r="O20" s="243" t="s">
        <v>232</v>
      </c>
      <c r="P20" s="243" t="s">
        <v>232</v>
      </c>
      <c r="Q20" s="243" t="s">
        <v>232</v>
      </c>
      <c r="R20" s="245" t="s">
        <v>234</v>
      </c>
      <c r="S20" s="243" t="s">
        <v>232</v>
      </c>
    </row>
    <row r="21" spans="1:19" ht="18" customHeight="1">
      <c r="A21" s="4" t="s">
        <v>219</v>
      </c>
      <c r="B21" s="4">
        <v>2</v>
      </c>
      <c r="E21" s="5">
        <v>19</v>
      </c>
      <c r="F21" s="106" t="s">
        <v>66</v>
      </c>
      <c r="G21" s="107" t="s">
        <v>99</v>
      </c>
      <c r="H21" s="107" t="s">
        <v>94</v>
      </c>
      <c r="I21" s="107" t="s">
        <v>95</v>
      </c>
      <c r="J21" s="107" t="s">
        <v>96</v>
      </c>
      <c r="K21" s="107" t="s">
        <v>97</v>
      </c>
      <c r="L21" s="6"/>
      <c r="M21" s="240">
        <v>710</v>
      </c>
      <c r="N21" s="243" t="s">
        <v>232</v>
      </c>
      <c r="O21" s="243" t="s">
        <v>232</v>
      </c>
      <c r="P21" s="243" t="s">
        <v>232</v>
      </c>
      <c r="Q21" s="243" t="s">
        <v>232</v>
      </c>
      <c r="R21" s="245" t="s">
        <v>234</v>
      </c>
      <c r="S21" s="243" t="s">
        <v>232</v>
      </c>
    </row>
    <row r="22" spans="1:19" ht="18" customHeight="1">
      <c r="A22" s="4" t="s">
        <v>220</v>
      </c>
      <c r="B22" s="4">
        <v>1</v>
      </c>
      <c r="E22" s="5">
        <v>20</v>
      </c>
      <c r="F22" s="106" t="s">
        <v>67</v>
      </c>
      <c r="G22" s="248" t="s">
        <v>50</v>
      </c>
      <c r="H22" s="108" t="s">
        <v>83</v>
      </c>
      <c r="I22" s="108" t="s">
        <v>87</v>
      </c>
      <c r="J22" s="108" t="s">
        <v>88</v>
      </c>
      <c r="K22" s="108" t="s">
        <v>89</v>
      </c>
      <c r="L22" s="6"/>
      <c r="M22" s="240">
        <v>729</v>
      </c>
      <c r="N22" s="243" t="s">
        <v>232</v>
      </c>
      <c r="O22" s="243" t="s">
        <v>232</v>
      </c>
      <c r="P22" s="243" t="s">
        <v>232</v>
      </c>
      <c r="Q22" s="243" t="s">
        <v>232</v>
      </c>
      <c r="R22" s="245" t="s">
        <v>234</v>
      </c>
      <c r="S22" s="243" t="s">
        <v>232</v>
      </c>
    </row>
    <row r="23" spans="1:19" ht="18" customHeight="1">
      <c r="A23" s="225"/>
      <c r="B23" s="15"/>
      <c r="E23" s="5">
        <v>21</v>
      </c>
      <c r="F23" s="106" t="s">
        <v>68</v>
      </c>
      <c r="G23" s="107" t="s">
        <v>99</v>
      </c>
      <c r="H23" s="107" t="s">
        <v>94</v>
      </c>
      <c r="I23" s="107" t="s">
        <v>95</v>
      </c>
      <c r="J23" s="107" t="s">
        <v>96</v>
      </c>
      <c r="K23" s="107" t="s">
        <v>97</v>
      </c>
      <c r="L23" s="6"/>
      <c r="M23" s="240">
        <v>730</v>
      </c>
      <c r="N23" s="243" t="s">
        <v>232</v>
      </c>
      <c r="O23" s="243" t="s">
        <v>232</v>
      </c>
      <c r="P23" s="243" t="s">
        <v>232</v>
      </c>
      <c r="Q23" s="243" t="s">
        <v>232</v>
      </c>
      <c r="R23" s="245" t="s">
        <v>234</v>
      </c>
      <c r="S23" s="245" t="s">
        <v>234</v>
      </c>
    </row>
    <row r="24" spans="1:19" ht="18" customHeight="1">
      <c r="A24" s="1" t="s">
        <v>150</v>
      </c>
      <c r="E24" s="5">
        <v>22</v>
      </c>
      <c r="F24" s="106" t="s">
        <v>69</v>
      </c>
      <c r="G24" s="248" t="s">
        <v>50</v>
      </c>
      <c r="H24" s="108" t="s">
        <v>83</v>
      </c>
      <c r="I24" s="108" t="s">
        <v>87</v>
      </c>
      <c r="J24" s="108" t="s">
        <v>88</v>
      </c>
      <c r="K24" s="108" t="s">
        <v>89</v>
      </c>
      <c r="L24" s="6"/>
      <c r="M24" s="240">
        <v>769</v>
      </c>
      <c r="N24" s="243" t="s">
        <v>232</v>
      </c>
      <c r="O24" s="243" t="s">
        <v>39</v>
      </c>
      <c r="P24" s="243" t="s">
        <v>232</v>
      </c>
      <c r="Q24" s="243" t="s">
        <v>232</v>
      </c>
      <c r="R24" s="245" t="s">
        <v>234</v>
      </c>
      <c r="S24" s="245" t="s">
        <v>234</v>
      </c>
    </row>
    <row r="25" spans="1:19" ht="18" customHeight="1">
      <c r="A25" s="226" t="s">
        <v>144</v>
      </c>
      <c r="B25" s="226" t="s">
        <v>164</v>
      </c>
      <c r="E25" s="5">
        <v>23</v>
      </c>
      <c r="F25" s="106" t="s">
        <v>48</v>
      </c>
      <c r="G25" s="250" t="s">
        <v>48</v>
      </c>
      <c r="H25" s="107" t="s">
        <v>93</v>
      </c>
      <c r="I25" s="107" t="s">
        <v>236</v>
      </c>
      <c r="J25" s="107" t="s">
        <v>86</v>
      </c>
      <c r="K25" s="107"/>
      <c r="L25" s="6"/>
      <c r="M25" s="240">
        <v>770</v>
      </c>
      <c r="N25" s="243" t="s">
        <v>232</v>
      </c>
      <c r="O25" s="244" t="s">
        <v>38</v>
      </c>
      <c r="P25" s="245" t="s">
        <v>234</v>
      </c>
      <c r="Q25" s="243" t="s">
        <v>232</v>
      </c>
      <c r="R25" s="245" t="s">
        <v>234</v>
      </c>
      <c r="S25" s="245" t="s">
        <v>234</v>
      </c>
    </row>
    <row r="26" spans="1:19" ht="18" customHeight="1">
      <c r="A26" s="4" t="s">
        <v>145</v>
      </c>
      <c r="B26" s="4">
        <v>0</v>
      </c>
      <c r="E26" s="5">
        <v>24</v>
      </c>
      <c r="F26" s="106" t="s">
        <v>70</v>
      </c>
      <c r="G26" s="107" t="s">
        <v>99</v>
      </c>
      <c r="H26" s="107" t="s">
        <v>94</v>
      </c>
      <c r="I26" s="107" t="s">
        <v>95</v>
      </c>
      <c r="J26" s="107" t="s">
        <v>96</v>
      </c>
      <c r="K26" s="107" t="s">
        <v>97</v>
      </c>
      <c r="L26" s="6"/>
      <c r="M26" s="240">
        <v>839</v>
      </c>
      <c r="N26" s="243" t="s">
        <v>232</v>
      </c>
      <c r="O26" s="244" t="s">
        <v>234</v>
      </c>
      <c r="P26" s="245" t="s">
        <v>234</v>
      </c>
      <c r="Q26" s="243" t="s">
        <v>232</v>
      </c>
      <c r="R26" s="245" t="s">
        <v>234</v>
      </c>
      <c r="S26" s="245" t="s">
        <v>234</v>
      </c>
    </row>
    <row r="27" spans="1:19" ht="18" customHeight="1">
      <c r="A27" s="4" t="s">
        <v>146</v>
      </c>
      <c r="B27" s="4">
        <v>-20</v>
      </c>
      <c r="E27" s="5">
        <v>25</v>
      </c>
      <c r="F27" s="106" t="s">
        <v>71</v>
      </c>
      <c r="G27" s="107" t="s">
        <v>99</v>
      </c>
      <c r="H27" s="107" t="s">
        <v>94</v>
      </c>
      <c r="I27" s="107" t="s">
        <v>95</v>
      </c>
      <c r="J27" s="107" t="s">
        <v>96</v>
      </c>
      <c r="K27" s="107" t="s">
        <v>97</v>
      </c>
      <c r="L27" s="6"/>
      <c r="M27" s="240">
        <v>840</v>
      </c>
      <c r="N27" s="243" t="s">
        <v>232</v>
      </c>
      <c r="O27" s="244" t="s">
        <v>234</v>
      </c>
      <c r="P27" s="245" t="s">
        <v>234</v>
      </c>
      <c r="Q27" s="245" t="s">
        <v>234</v>
      </c>
      <c r="R27" s="245" t="s">
        <v>234</v>
      </c>
      <c r="S27" s="245" t="s">
        <v>234</v>
      </c>
    </row>
    <row r="28" spans="1:19" ht="18" customHeight="1">
      <c r="A28" s="4" t="s">
        <v>147</v>
      </c>
      <c r="B28" s="4">
        <v>-30</v>
      </c>
      <c r="E28" s="5">
        <v>26</v>
      </c>
      <c r="F28" s="106" t="s">
        <v>72</v>
      </c>
      <c r="G28" s="107" t="s">
        <v>99</v>
      </c>
      <c r="H28" s="107" t="s">
        <v>94</v>
      </c>
      <c r="I28" s="107" t="s">
        <v>95</v>
      </c>
      <c r="J28" s="107" t="s">
        <v>96</v>
      </c>
      <c r="K28" s="107" t="s">
        <v>97</v>
      </c>
      <c r="L28" s="6"/>
      <c r="M28" s="240">
        <v>849</v>
      </c>
      <c r="N28" s="243" t="s">
        <v>39</v>
      </c>
      <c r="O28" s="244" t="s">
        <v>234</v>
      </c>
      <c r="P28" s="245" t="s">
        <v>234</v>
      </c>
      <c r="Q28" s="245" t="s">
        <v>234</v>
      </c>
      <c r="R28" s="245" t="s">
        <v>234</v>
      </c>
      <c r="S28" s="245" t="s">
        <v>234</v>
      </c>
    </row>
    <row r="29" spans="1:19" ht="18" customHeight="1">
      <c r="A29" s="4" t="s">
        <v>148</v>
      </c>
      <c r="B29" s="4">
        <v>-40</v>
      </c>
      <c r="E29" s="5">
        <v>27</v>
      </c>
      <c r="F29" s="106" t="s">
        <v>73</v>
      </c>
      <c r="G29" s="248" t="s">
        <v>50</v>
      </c>
      <c r="H29" s="108" t="s">
        <v>83</v>
      </c>
      <c r="I29" s="108" t="s">
        <v>87</v>
      </c>
      <c r="J29" s="108" t="s">
        <v>88</v>
      </c>
      <c r="K29" s="108" t="s">
        <v>89</v>
      </c>
      <c r="L29" s="6"/>
      <c r="M29" s="240">
        <v>850</v>
      </c>
      <c r="N29" s="245" t="s">
        <v>234</v>
      </c>
      <c r="O29" s="244" t="s">
        <v>234</v>
      </c>
      <c r="P29" s="245" t="s">
        <v>234</v>
      </c>
      <c r="Q29" s="245" t="s">
        <v>234</v>
      </c>
      <c r="R29" s="245" t="s">
        <v>234</v>
      </c>
      <c r="S29" s="245" t="s">
        <v>234</v>
      </c>
    </row>
    <row r="30" spans="1:19" ht="18" customHeight="1">
      <c r="A30" s="4" t="s">
        <v>149</v>
      </c>
      <c r="B30" s="4">
        <v>-50</v>
      </c>
      <c r="E30" s="5">
        <v>28</v>
      </c>
      <c r="F30" s="106" t="s">
        <v>74</v>
      </c>
      <c r="G30" s="248" t="s">
        <v>50</v>
      </c>
      <c r="H30" s="108" t="s">
        <v>83</v>
      </c>
      <c r="I30" s="108" t="s">
        <v>87</v>
      </c>
      <c r="J30" s="108" t="s">
        <v>88</v>
      </c>
      <c r="K30" s="108" t="s">
        <v>89</v>
      </c>
      <c r="L30" s="6"/>
    </row>
    <row r="31" spans="1:19" ht="18" customHeight="1">
      <c r="E31" s="5">
        <v>29</v>
      </c>
      <c r="F31" s="106" t="s">
        <v>75</v>
      </c>
      <c r="G31" s="107" t="s">
        <v>99</v>
      </c>
      <c r="H31" s="107" t="s">
        <v>94</v>
      </c>
      <c r="I31" s="107" t="s">
        <v>95</v>
      </c>
      <c r="J31" s="107" t="s">
        <v>96</v>
      </c>
      <c r="K31" s="107" t="s">
        <v>97</v>
      </c>
      <c r="L31" s="6"/>
    </row>
    <row r="32" spans="1:19" ht="18" customHeight="1">
      <c r="A32" s="1" t="s">
        <v>151</v>
      </c>
      <c r="L32" s="6"/>
    </row>
    <row r="33" spans="1:12" ht="18" customHeight="1">
      <c r="A33" s="227" t="s">
        <v>152</v>
      </c>
      <c r="B33" s="226" t="s">
        <v>27</v>
      </c>
      <c r="L33" s="6"/>
    </row>
    <row r="34" spans="1:12" ht="18" customHeight="1">
      <c r="A34" s="53" t="s">
        <v>145</v>
      </c>
      <c r="B34" s="5">
        <v>0</v>
      </c>
      <c r="C34" s="3"/>
      <c r="D34" s="3"/>
      <c r="L34" s="6"/>
    </row>
    <row r="35" spans="1:12" ht="18" customHeight="1">
      <c r="A35" s="9" t="s">
        <v>155</v>
      </c>
      <c r="B35" s="4">
        <v>5</v>
      </c>
    </row>
    <row r="36" spans="1:12" ht="18" customHeight="1">
      <c r="A36" s="9" t="s">
        <v>156</v>
      </c>
      <c r="B36" s="4">
        <v>10</v>
      </c>
      <c r="C36" s="54"/>
    </row>
    <row r="37" spans="1:12" s="6" customFormat="1" ht="18" customHeight="1">
      <c r="A37" s="9" t="s">
        <v>157</v>
      </c>
      <c r="B37" s="4">
        <v>5</v>
      </c>
      <c r="C37" s="54"/>
    </row>
    <row r="38" spans="1:12" ht="18" customHeight="1">
      <c r="A38" s="3"/>
      <c r="B38" s="3"/>
      <c r="C38" s="54"/>
    </row>
    <row r="39" spans="1:12" ht="18" customHeight="1">
      <c r="A39" s="1" t="s">
        <v>153</v>
      </c>
      <c r="C39" s="54"/>
    </row>
    <row r="40" spans="1:12" ht="18" customHeight="1">
      <c r="A40" s="227" t="s">
        <v>154</v>
      </c>
      <c r="B40" s="226" t="s">
        <v>27</v>
      </c>
      <c r="C40" s="54"/>
    </row>
    <row r="41" spans="1:12" ht="18" customHeight="1">
      <c r="A41" s="222" t="s">
        <v>145</v>
      </c>
      <c r="B41" s="5">
        <v>0</v>
      </c>
      <c r="C41" s="3"/>
      <c r="D41" s="3"/>
    </row>
    <row r="42" spans="1:12" ht="18" customHeight="1">
      <c r="A42" s="223" t="s">
        <v>215</v>
      </c>
      <c r="B42" s="4">
        <v>10</v>
      </c>
      <c r="C42" s="3"/>
      <c r="D42" s="3"/>
    </row>
    <row r="43" spans="1:12" ht="18" customHeight="1">
      <c r="A43" s="223" t="s">
        <v>158</v>
      </c>
      <c r="B43" s="4">
        <v>10</v>
      </c>
      <c r="C43" s="3"/>
    </row>
    <row r="44" spans="1:12" ht="18" customHeight="1">
      <c r="A44" s="223" t="s">
        <v>214</v>
      </c>
      <c r="B44" s="4">
        <v>0</v>
      </c>
      <c r="C44" s="3"/>
    </row>
    <row r="45" spans="1:12" ht="18" customHeight="1">
      <c r="A45" s="3"/>
      <c r="B45" s="3"/>
      <c r="C45" s="3"/>
    </row>
    <row r="46" spans="1:12" ht="18" customHeight="1">
      <c r="A46" s="1" t="s">
        <v>221</v>
      </c>
      <c r="B46" s="3"/>
      <c r="C46" s="3"/>
    </row>
    <row r="47" spans="1:12" ht="18" customHeight="1">
      <c r="A47" s="226" t="s">
        <v>223</v>
      </c>
      <c r="B47" s="226" t="s">
        <v>27</v>
      </c>
      <c r="C47" s="3"/>
      <c r="D47" s="3"/>
    </row>
    <row r="48" spans="1:12" ht="18" customHeight="1">
      <c r="A48" s="4" t="s">
        <v>145</v>
      </c>
      <c r="B48" s="4">
        <v>0</v>
      </c>
      <c r="C48" s="3"/>
      <c r="D48" s="3"/>
    </row>
    <row r="49" spans="1:4" ht="18" customHeight="1">
      <c r="A49" s="4" t="s">
        <v>160</v>
      </c>
      <c r="B49" s="4">
        <v>10</v>
      </c>
      <c r="C49" s="3"/>
    </row>
    <row r="50" spans="1:4" ht="18" customHeight="1">
      <c r="A50" s="4" t="s">
        <v>159</v>
      </c>
      <c r="B50" s="4">
        <v>5</v>
      </c>
      <c r="C50" s="3"/>
    </row>
    <row r="51" spans="1:4" ht="18" customHeight="1">
      <c r="A51" s="3"/>
      <c r="B51" s="3"/>
      <c r="C51" s="3"/>
    </row>
    <row r="52" spans="1:4" ht="18" customHeight="1">
      <c r="A52" s="1" t="s">
        <v>222</v>
      </c>
      <c r="B52" s="3"/>
      <c r="C52" s="3"/>
      <c r="D52" s="3"/>
    </row>
    <row r="53" spans="1:4" ht="18" customHeight="1">
      <c r="A53" s="226" t="s">
        <v>223</v>
      </c>
      <c r="B53" s="226" t="s">
        <v>27</v>
      </c>
      <c r="C53" s="3"/>
      <c r="D53" s="3"/>
    </row>
    <row r="54" spans="1:4" ht="18" customHeight="1">
      <c r="A54" s="4" t="s">
        <v>145</v>
      </c>
      <c r="B54" s="4">
        <v>0</v>
      </c>
      <c r="C54" s="3"/>
      <c r="D54" s="3"/>
    </row>
    <row r="55" spans="1:4" ht="18" customHeight="1">
      <c r="A55" s="4" t="s">
        <v>161</v>
      </c>
      <c r="B55" s="4">
        <v>5</v>
      </c>
      <c r="C55" s="3"/>
      <c r="D55" s="3"/>
    </row>
    <row r="56" spans="1:4" ht="18" customHeight="1">
      <c r="A56" s="4" t="s">
        <v>162</v>
      </c>
      <c r="B56" s="4">
        <v>5</v>
      </c>
      <c r="C56" s="3"/>
      <c r="D56" s="3"/>
    </row>
    <row r="57" spans="1:4" ht="18" customHeight="1">
      <c r="A57" s="4" t="s">
        <v>163</v>
      </c>
      <c r="B57" s="4">
        <v>5</v>
      </c>
      <c r="C57" s="3"/>
      <c r="D57" s="3"/>
    </row>
    <row r="58" spans="1:4" ht="18" customHeight="1">
      <c r="A58" s="4" t="s">
        <v>165</v>
      </c>
      <c r="B58" s="4">
        <v>5</v>
      </c>
      <c r="C58" s="3"/>
      <c r="D58" s="3"/>
    </row>
    <row r="59" spans="1:4" ht="18" customHeight="1">
      <c r="A59" s="3"/>
      <c r="B59" s="3"/>
      <c r="C59" s="3"/>
      <c r="D59" s="3"/>
    </row>
    <row r="60" spans="1:4" ht="18" customHeight="1">
      <c r="A60" s="1" t="s">
        <v>224</v>
      </c>
      <c r="B60" s="3"/>
      <c r="C60" s="3"/>
      <c r="D60" s="3"/>
    </row>
    <row r="61" spans="1:4" ht="18" customHeight="1">
      <c r="A61" s="226" t="s">
        <v>223</v>
      </c>
      <c r="B61" s="226" t="s">
        <v>27</v>
      </c>
    </row>
    <row r="62" spans="1:4" ht="18" customHeight="1">
      <c r="A62" s="4" t="s">
        <v>145</v>
      </c>
      <c r="B62" s="4">
        <v>0</v>
      </c>
    </row>
    <row r="63" spans="1:4" ht="18" customHeight="1">
      <c r="A63" s="4" t="s">
        <v>28</v>
      </c>
      <c r="B63" s="4">
        <v>5</v>
      </c>
    </row>
  </sheetData>
  <sheetProtection sheet="1" objects="1" scenarios="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主観的事項に関する調査票</vt:lpstr>
      <vt:lpstr>主観的事項に関する調査票（記入例）</vt:lpstr>
      <vt:lpstr>リスト</vt:lpstr>
      <vt:lpstr>主観的事項に関する調査票!Print_Area</vt:lpstr>
      <vt:lpstr>'主観的事項に関する調査票（記入例）'!Print_Area</vt:lpstr>
      <vt:lpstr>期間</vt:lpstr>
      <vt:lpstr>点数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岡本 夏季</dc:creator>
  <cp:lastModifiedBy>岡本 夏季</cp:lastModifiedBy>
  <cp:lastPrinted>2026-01-07T01:30:03Z</cp:lastPrinted>
  <dcterms:created xsi:type="dcterms:W3CDTF">2025-05-26T10:59:03Z</dcterms:created>
  <dcterms:modified xsi:type="dcterms:W3CDTF">2026-01-24T07:32:11Z</dcterms:modified>
</cp:coreProperties>
</file>