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各部署共有フォルダ（課別）\財政課共有\【報告・回答】\【石川県】\財政状況資料集\R06決算\03_回答\"/>
    </mc:Choice>
  </mc:AlternateContent>
  <xr:revisionPtr revIDLastSave="0" documentId="13_ncr:1_{F398212A-46AC-4D0A-9F0C-FAC423AF3706}" xr6:coauthVersionLast="47" xr6:coauthVersionMax="47" xr10:uidLastSave="{00000000-0000-0000-0000-000000000000}"/>
  <bookViews>
    <workbookView xWindow="-120" yWindow="-120" windowWidth="29040" windowHeight="15720" tabRatio="8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Sheet1" sheetId="18" r:id="rId14"/>
    <sheet name="データシート" sheetId="9" state="hidden"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C36" i="10"/>
  <c r="BE35" i="10"/>
  <c r="C35" i="10"/>
  <c r="CO34" i="10"/>
  <c r="CO35" i="10" s="1"/>
  <c r="CO36" i="10" s="1"/>
  <c r="CO37" i="10" s="1"/>
  <c r="CO38" i="10" s="1"/>
  <c r="CO39" i="10" s="1"/>
  <c r="BW34" i="10"/>
  <c r="BW35" i="10" s="1"/>
  <c r="BW36" i="10" s="1"/>
  <c r="BW37" i="10" s="1"/>
  <c r="BW38" i="10" s="1"/>
  <c r="BW39" i="10" s="1"/>
  <c r="BW40" i="10" s="1"/>
  <c r="BW41" i="10" s="1"/>
  <c r="BW42" i="10" s="1"/>
  <c r="BW43" i="10" s="1"/>
  <c r="U34" i="10"/>
  <c r="U35" i="10" s="1"/>
  <c r="U36" i="10" s="1"/>
  <c r="C34" i="10"/>
  <c r="BE34" i="10" l="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<sst xmlns="http://schemas.openxmlformats.org/spreadsheetml/2006/main" count="1079" uniqueCount="574">
  <si>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</si>
  <si>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</si>
  <si>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</si>
  <si>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</si>
  <si>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</si>
  <si>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</si>
  <si>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</si>
  <si>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</si>
  <si>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</si>
  <si>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</si>
  <si>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</si>
  <si>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</si>
  <si>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</si>
  <si>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</si>
  <si>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</si>
  <si>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</si>
  <si>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</si>
  <si>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</si>
  <si>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</si>
  <si>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</si>
  <si>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</si>
  <si>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</si>
  <si>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</si>
  <si>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</si>
  <si>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</si>
  <si>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</si>
  <si>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</si>
  <si>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</si>
  <si>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</si>
  <si>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</si>
  <si>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</si>
  <si>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</si>
  <si>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</si>
  <si>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</si>
  <si>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</si>
  <si>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</si>
  <si>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</si>
  <si>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</si>
  <si>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</si>
  <si>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</si>
  <si>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</si>
  <si>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</si>
  <si>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</si>
  <si>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</si>
  <si>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</si>
  <si>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</si>
  <si>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</si>
  <si>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</si>
  <si>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</si>
  <si>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</si>
  <si>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</si>
  <si>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</si>
  <si>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</si>
  <si>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</si>
  <si>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</si>
  <si>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</si>
  <si>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</si>
  <si>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</si>
  <si>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</si>
  <si>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</si>
  <si>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</si>
  <si>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</si>
  <si>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</si>
  <si>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</si>
  <si>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</si>
  <si>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</si>
  <si>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</si>
  <si>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</si>
  <si>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</si>
  <si>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</si>
  <si>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</si>
  <si>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</si>
  <si>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</si>
  <si>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</si>
  <si>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</si>
  <si>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</si>
  <si>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</si>
  <si>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</si>
  <si>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</si>
  <si>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</si>
  <si>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</si>
  <si>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</si>
  <si>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</si>
  <si>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</si>
  <si>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</si>
  <si>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</si>
  <si>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</si>
  <si>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</si>
  <si>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</si>
  <si>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</si>
  <si>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</si>
  <si>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</si>
  <si>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</si>
  <si>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</si>
  <si>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</si>
  <si>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</si>
  <si>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</si>
  <si>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</si>
  <si>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</si>
  <si>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</si>
  <si>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</si>
  <si>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</si>
  <si>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</si>
  <si>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</si>
  <si>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</si>
  <si>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</si>
  <si>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</si>
  <si>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</si>
  <si>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</si>
  <si>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</si>
  <si>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</si>
  <si>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</si>
  <si>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</si>
  <si>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</si>
  <si>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</si>
  <si>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</si>
  <si>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</si>
  <si>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</si>
  <si>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</si>
  <si>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</si>
  <si>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</si>
  <si>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</si>
  <si>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</si>
  <si>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</si>
  <si>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</si>
  <si>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</si>
  <si>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</si>
  <si>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</si>
  <si>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</si>
  <si>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</si>
  <si>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</si>
  <si>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</si>
  <si>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</si>
  <si>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</si>
  <si>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</si>
  <si>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</si>
  <si>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</si>
  <si>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</si>
  <si>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</si>
  <si>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</si>
  <si>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</si>
  <si>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</si>
  <si>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</si>
  <si>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</si>
  <si>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</si>
  <si>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</si>
  <si>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</si>
  <si>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</si>
  <si>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</si>
  <si>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</si>
  <si>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</si>
  <si>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</si>
  <si>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</si>
  <si>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</si>
  <si>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</si>
  <si>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</si>
  <si>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</si>
  <si>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</si>
  <si>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</si>
  <si>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</si>
  <si>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</si>
  <si>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</si>
  <si>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</si>
  <si>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</si>
  <si>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</si>
  <si>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</si>
  <si>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</si>
  <si>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</si>
  <si>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</si>
  <si>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</si>
  <si>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</si>
  <si>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</si>
  <si>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</si>
  <si>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</si>
  <si>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</si>
  <si>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</si>
  <si>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</si>
  <si>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</si>
  <si>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</si>
  <si>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</si>
  <si>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</si>
  <si>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</si>
  <si>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</si>
  <si>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</si>
  <si>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</si>
  <si>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</si>
  <si>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</si>
  <si>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</si>
  <si>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</si>
  <si>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</si>
  <si>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</si>
  <si>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</si>
  <si>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</si>
  <si>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</si>
  <si>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</si>
  <si>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</si>
  <si>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</si>
  <si>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</si>
  <si>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</si>
  <si>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</si>
  <si>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</si>
  <si>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</si>
  <si>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</si>
  <si>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石川県小松市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</si>
  <si>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</si>
  <si>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</si>
  <si>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</si>
  <si>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</si>
  <si>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</si>
  <si>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</si>
  <si>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</si>
  <si>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</si>
  <si>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</si>
  <si>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</si>
  <si>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</si>
  <si>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</si>
  <si>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</si>
  <si>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</si>
  <si>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</si>
  <si>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</si>
  <si>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</si>
  <si>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</si>
  <si>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</si>
  <si>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</si>
  <si>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</si>
  <si>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</si>
  <si>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</si>
  <si>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</si>
  <si>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</si>
  <si>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</si>
  <si>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</si>
  <si>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</si>
  <si>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</si>
  <si>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</si>
  <si>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</si>
  <si>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</si>
  <si>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</si>
  <si>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</si>
  <si>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</si>
  <si>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</si>
  <si>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</si>
  <si>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</si>
  <si>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</si>
  <si>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</si>
  <si>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</si>
  <si>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</si>
  <si>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</si>
  <si>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</si>
  <si>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</si>
  <si>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</si>
  <si>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</si>
  <si>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</si>
  <si>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</si>
  <si>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</si>
  <si>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</si>
  <si>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</si>
  <si>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</si>
  <si>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</si>
  <si>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</si>
  <si>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</si>
  <si>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</si>
  <si>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</si>
  <si>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</si>
  <si>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</si>
  <si>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</si>
  <si>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</si>
  <si>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</si>
  <si>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</si>
  <si>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</si>
  <si>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</si>
  <si>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</si>
  <si>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</si>
  <si>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</si>
  <si>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</si>
  <si>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</si>
  <si>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</si>
  <si>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</si>
  <si>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</si>
  <si>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</si>
  <si>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</si>
  <si>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</si>
  <si>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</si>
  <si>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</si>
  <si>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</si>
  <si>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</si>
  <si>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</si>
  <si>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</si>
  <si>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</si>
  <si>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</si>
  <si>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</si>
  <si>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</si>
  <si>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</si>
  <si>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</si>
  <si>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</si>
  <si>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</si>
  <si>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</si>
  <si>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</si>
  <si>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</si>
  <si>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</si>
  <si>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</si>
  <si>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</si>
  <si>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</si>
  <si>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</si>
  <si>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</si>
  <si>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</si>
  <si>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</si>
  <si>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</si>
  <si>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</si>
  <si>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</si>
  <si>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</si>
  <si>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</si>
  <si>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</si>
  <si>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</si>
  <si>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</si>
  <si>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</si>
  <si>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</si>
  <si>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</si>
  <si>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</si>
  <si>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</si>
  <si>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</si>
  <si>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</si>
  <si>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</si>
  <si>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</si>
  <si>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</si>
  <si>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</si>
  <si>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</si>
  <si>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</si>
  <si>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</si>
  <si>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</si>
  <si>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</si>
  <si>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</si>
  <si>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</si>
  <si>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</si>
  <si>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</si>
  <si>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</si>
  <si>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</si>
  <si>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</si>
  <si>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</si>
  <si>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</si>
  <si>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</si>
  <si>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</si>
  <si>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</si>
  <si>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</si>
  <si>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</si>
  <si>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</si>
  <si>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</si>
  <si>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</si>
  <si>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</si>
  <si>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</si>
  <si>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</si>
  <si>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</si>
  <si>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</si>
  <si>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</si>
  <si>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</si>
  <si>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石川県小松市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</si>
  <si>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</si>
  <si>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</si>
  <si>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</si>
  <si>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</si>
  <si>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</si>
  <si>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</si>
  <si>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</si>
  <si>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</si>
  <si>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</si>
  <si>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</si>
  <si>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</si>
  <si>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</si>
  <si>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</si>
  <si>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</si>
  <si>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</si>
  <si>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</si>
  <si>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</si>
  <si>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</si>
  <si>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</si>
  <si>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</si>
  <si>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</si>
  <si>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</si>
  <si>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</si>
  <si>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</si>
  <si>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</si>
  <si>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</si>
  <si>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</si>
  <si>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</si>
  <si>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</si>
  <si>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</si>
  <si>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</si>
  <si>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</si>
  <si>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</si>
  <si>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</si>
  <si>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小松市国民健康保険事業特別会計</t>
    <phoneticPr fontId="5"/>
  </si>
  <si>
    <t>小松市介護保険事業特別会計</t>
    <phoneticPr fontId="5"/>
  </si>
  <si>
    <t>小松市後期高齢者医療特別会計</t>
    <phoneticPr fontId="5"/>
  </si>
  <si>
    <t>小松市水道事業会計</t>
    <phoneticPr fontId="5"/>
  </si>
  <si>
    <t>法適用企業</t>
    <phoneticPr fontId="5"/>
  </si>
  <si>
    <t>小松市下水道事業会計</t>
    <phoneticPr fontId="5"/>
  </si>
  <si>
    <t>国民健康保険小松市民病院事業会計</t>
    <phoneticPr fontId="5"/>
  </si>
  <si>
    <t>小松市産業団地事業特別会計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</si>
  <si>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</si>
  <si>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</si>
  <si>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</si>
  <si>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</si>
  <si>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</si>
  <si>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</si>
  <si>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</si>
  <si>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</si>
  <si>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</si>
  <si>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</si>
  <si>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</si>
  <si>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</si>
  <si>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</si>
  <si>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</si>
  <si>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</si>
  <si>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</si>
  <si>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</si>
  <si>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</si>
  <si>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</si>
  <si>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</si>
  <si>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</si>
  <si>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</si>
  <si>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</si>
  <si>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</si>
  <si>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</si>
  <si>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</si>
  <si>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</si>
  <si>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</si>
  <si>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</si>
  <si>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</si>
  <si>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</si>
  <si>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</si>
  <si>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</si>
  <si>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</si>
  <si>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</si>
  <si>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</si>
  <si>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</si>
  <si>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</si>
  <si>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</si>
  <si>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</si>
  <si>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</si>
  <si>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</si>
  <si>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</si>
  <si>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</si>
  <si>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</si>
  <si>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</si>
  <si>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</si>
  <si>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</si>
  <si>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</si>
  <si>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</si>
  <si>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</si>
  <si>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</si>
  <si>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</si>
  <si>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</si>
  <si>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</si>
  <si>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</si>
  <si>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</si>
  <si>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</si>
  <si>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</si>
  <si>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</si>
  <si>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</si>
  <si>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</si>
  <si>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</si>
  <si>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</si>
  <si>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</si>
  <si>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</si>
  <si>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</si>
  <si>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</si>
  <si>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</si>
  <si>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</si>
  <si>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</si>
  <si>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</si>
  <si>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</si>
  <si>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</si>
  <si>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</si>
  <si>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</si>
  <si>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</si>
  <si>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</si>
  <si>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</si>
  <si>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</si>
  <si>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</si>
  <si>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</si>
  <si>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</si>
  <si>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</si>
  <si>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</si>
  <si>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</si>
  <si>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</si>
  <si>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</si>
  <si>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</si>
  <si>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</si>
  <si>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</si>
  <si>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</si>
  <si>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</si>
  <si>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</si>
  <si>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</si>
  <si>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</si>
  <si>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</si>
  <si>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</si>
  <si>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</si>
  <si>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</si>
  <si>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</si>
  <si>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</si>
  <si>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</si>
  <si>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</si>
  <si>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</si>
  <si>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</si>
  <si>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</si>
  <si>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</si>
  <si>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</si>
  <si>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</si>
  <si>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</si>
  <si>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</si>
  <si>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</si>
  <si>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</si>
  <si>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</si>
  <si>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</si>
  <si>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</si>
  <si>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</si>
  <si>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</si>
  <si>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</si>
  <si>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</si>
  <si>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</si>
  <si>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</si>
  <si>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</si>
  <si>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</si>
  <si>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</si>
  <si>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</si>
  <si>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</si>
  <si>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</si>
  <si>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</si>
  <si>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</si>
  <si>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</si>
  <si>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</si>
  <si>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</si>
  <si>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</si>
  <si>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</si>
  <si>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1.89</t>
  </si>
  <si>
    <t>▲ 0.62</t>
  </si>
  <si>
    <t>▲ 0.14</t>
  </si>
  <si>
    <t>国民健康保険小松市民病院事業会計</t>
  </si>
  <si>
    <t>小松市水道事業会計</t>
  </si>
  <si>
    <t>一般会計</t>
  </si>
  <si>
    <t>小松市下水道事業会計</t>
  </si>
  <si>
    <t>小松市介護保険事業特別会計</t>
  </si>
  <si>
    <t>小松市後期高齢者医療特別会計</t>
  </si>
  <si>
    <t>小松市公債管理特別会計</t>
  </si>
  <si>
    <t>小松市国民健康保険事業特別会計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</si>
  <si>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</si>
  <si>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</si>
  <si>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</si>
  <si>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</si>
  <si>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</si>
  <si>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</si>
  <si>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</si>
  <si>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</si>
  <si>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南加賀広域圏事務組合(一般会計)</t>
    <rPh sb="0" eb="1">
      <t>ミナミ</t>
    </rPh>
    <rPh sb="1" eb="3">
      <t>カガ</t>
    </rPh>
    <rPh sb="3" eb="5">
      <t>コウイキ</t>
    </rPh>
    <rPh sb="5" eb="6">
      <t>ケン</t>
    </rPh>
    <rPh sb="6" eb="8">
      <t>ジム</t>
    </rPh>
    <rPh sb="8" eb="10">
      <t>クミアイ</t>
    </rPh>
    <rPh sb="11" eb="13">
      <t>イッパン</t>
    </rPh>
    <rPh sb="13" eb="15">
      <t>カイケイ</t>
    </rPh>
    <phoneticPr fontId="10"/>
  </si>
  <si>
    <t>南加賀広域圏事務組合(ふるさと振興事業会計)</t>
    <rPh sb="0" eb="1">
      <t>ミナミ</t>
    </rPh>
    <rPh sb="1" eb="3">
      <t>カガ</t>
    </rPh>
    <rPh sb="3" eb="5">
      <t>コウイキ</t>
    </rPh>
    <rPh sb="5" eb="6">
      <t>ケン</t>
    </rPh>
    <rPh sb="6" eb="8">
      <t>ジム</t>
    </rPh>
    <rPh sb="8" eb="10">
      <t>クミアイ</t>
    </rPh>
    <rPh sb="15" eb="17">
      <t>シンコウ</t>
    </rPh>
    <rPh sb="17" eb="19">
      <t>ジギョウ</t>
    </rPh>
    <rPh sb="19" eb="21">
      <t>カイケイ</t>
    </rPh>
    <phoneticPr fontId="10"/>
  </si>
  <si>
    <t>南加賀広域圏事務組合(急病センター事業会計)</t>
    <rPh sb="0" eb="1">
      <t>ミナミ</t>
    </rPh>
    <rPh sb="1" eb="3">
      <t>カガ</t>
    </rPh>
    <rPh sb="3" eb="5">
      <t>コウイキ</t>
    </rPh>
    <rPh sb="5" eb="6">
      <t>ケン</t>
    </rPh>
    <rPh sb="6" eb="8">
      <t>ジム</t>
    </rPh>
    <rPh sb="8" eb="10">
      <t>クミアイ</t>
    </rPh>
    <rPh sb="11" eb="13">
      <t>キュウビョウ</t>
    </rPh>
    <rPh sb="17" eb="19">
      <t>ジギョウ</t>
    </rPh>
    <rPh sb="19" eb="21">
      <t>カイケイ</t>
    </rPh>
    <phoneticPr fontId="10"/>
  </si>
  <si>
    <t>南加賀広域圏事務組合(公設地方卸売市場事業会計)</t>
    <rPh sb="0" eb="1">
      <t>ミナミ</t>
    </rPh>
    <rPh sb="1" eb="3">
      <t>カガ</t>
    </rPh>
    <rPh sb="3" eb="5">
      <t>コウイキ</t>
    </rPh>
    <rPh sb="5" eb="6">
      <t>ケン</t>
    </rPh>
    <rPh sb="6" eb="8">
      <t>ジム</t>
    </rPh>
    <rPh sb="8" eb="10">
      <t>クミアイ</t>
    </rPh>
    <rPh sb="11" eb="13">
      <t>コウセツ</t>
    </rPh>
    <rPh sb="13" eb="15">
      <t>チホウ</t>
    </rPh>
    <rPh sb="15" eb="17">
      <t>オロシウリ</t>
    </rPh>
    <rPh sb="17" eb="19">
      <t>シジョウ</t>
    </rPh>
    <rPh sb="19" eb="21">
      <t>ジギョウ</t>
    </rPh>
    <rPh sb="21" eb="23">
      <t>カイケイ</t>
    </rPh>
    <phoneticPr fontId="10"/>
  </si>
  <si>
    <t>南加賀広域圏事務組合(獣肉処理加工施設事業会計)</t>
    <rPh sb="0" eb="1">
      <t>ミナミ</t>
    </rPh>
    <rPh sb="1" eb="3">
      <t>カガ</t>
    </rPh>
    <rPh sb="3" eb="5">
      <t>コウイキ</t>
    </rPh>
    <rPh sb="5" eb="6">
      <t>ケン</t>
    </rPh>
    <rPh sb="6" eb="8">
      <t>ジム</t>
    </rPh>
    <rPh sb="8" eb="10">
      <t>クミアイ</t>
    </rPh>
    <rPh sb="11" eb="13">
      <t>ジュウニク</t>
    </rPh>
    <rPh sb="13" eb="15">
      <t>ショリ</t>
    </rPh>
    <rPh sb="15" eb="17">
      <t>カコウ</t>
    </rPh>
    <rPh sb="17" eb="19">
      <t>シセツ</t>
    </rPh>
    <rPh sb="19" eb="21">
      <t>ジギョウ</t>
    </rPh>
    <rPh sb="21" eb="23">
      <t>カイケイ</t>
    </rPh>
    <phoneticPr fontId="10"/>
  </si>
  <si>
    <t>南加賀広域圏事務組合(し尿処理事業特別会計）</t>
    <rPh sb="0" eb="1">
      <t>ミナミ</t>
    </rPh>
    <rPh sb="1" eb="3">
      <t>カガ</t>
    </rPh>
    <rPh sb="3" eb="6">
      <t>コウイキケン</t>
    </rPh>
    <rPh sb="6" eb="8">
      <t>ジム</t>
    </rPh>
    <rPh sb="8" eb="10">
      <t>クミアイ</t>
    </rPh>
    <rPh sb="12" eb="13">
      <t>ニョウ</t>
    </rPh>
    <rPh sb="13" eb="15">
      <t>ショリ</t>
    </rPh>
    <rPh sb="15" eb="17">
      <t>ジギョウ</t>
    </rPh>
    <rPh sb="17" eb="19">
      <t>トクベツ</t>
    </rPh>
    <rPh sb="19" eb="21">
      <t>カイケイ</t>
    </rPh>
    <phoneticPr fontId="10"/>
  </si>
  <si>
    <t>南加賀広域圏事務組合(斎場事業特別会計）</t>
    <rPh sb="0" eb="1">
      <t>ミナミ</t>
    </rPh>
    <rPh sb="1" eb="3">
      <t>カガ</t>
    </rPh>
    <rPh sb="3" eb="6">
      <t>コウイキケン</t>
    </rPh>
    <rPh sb="6" eb="8">
      <t>ジム</t>
    </rPh>
    <rPh sb="8" eb="10">
      <t>クミアイ</t>
    </rPh>
    <rPh sb="11" eb="13">
      <t>サイジョウ</t>
    </rPh>
    <rPh sb="13" eb="15">
      <t>ジギョウ</t>
    </rPh>
    <rPh sb="15" eb="17">
      <t>トクベツ</t>
    </rPh>
    <rPh sb="17" eb="19">
      <t>カイケイ</t>
    </rPh>
    <phoneticPr fontId="10"/>
  </si>
  <si>
    <t>手取川水防事務組合</t>
    <rPh sb="0" eb="2">
      <t>テドリ</t>
    </rPh>
    <rPh sb="2" eb="3">
      <t>ガワ</t>
    </rPh>
    <rPh sb="3" eb="5">
      <t>スイボウ</t>
    </rPh>
    <rPh sb="5" eb="7">
      <t>ジム</t>
    </rPh>
    <rPh sb="7" eb="9">
      <t>クミアイ</t>
    </rPh>
    <phoneticPr fontId="10"/>
  </si>
  <si>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0"/>
  </si>
  <si>
    <t>石川県後期高齢者医療広域連合(後期高齢者医療特別会計)</t>
    <rPh sb="0" eb="3">
      <t>イシカワケン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</si>
  <si>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石川県市町村消防賞じゅつ金組合</t>
  </si>
  <si>
    <t>小松市土地開発公社</t>
    <rPh sb="0" eb="3">
      <t>コマツシ</t>
    </rPh>
    <rPh sb="3" eb="5">
      <t>トチ</t>
    </rPh>
    <rPh sb="5" eb="7">
      <t>カイハツ</t>
    </rPh>
    <rPh sb="7" eb="9">
      <t>コウシャ</t>
    </rPh>
    <phoneticPr fontId="35"/>
  </si>
  <si>
    <t>小松市開発公社</t>
    <rPh sb="0" eb="3">
      <t>コマツシ</t>
    </rPh>
    <rPh sb="3" eb="5">
      <t>カイハツ</t>
    </rPh>
    <rPh sb="5" eb="7">
      <t>コウシャ</t>
    </rPh>
    <phoneticPr fontId="35"/>
  </si>
  <si>
    <t>小松市まちづくり市民財団</t>
    <rPh sb="0" eb="3">
      <t>コマツシ</t>
    </rPh>
    <rPh sb="8" eb="10">
      <t>シミン</t>
    </rPh>
    <rPh sb="10" eb="12">
      <t>ザイダン</t>
    </rPh>
    <phoneticPr fontId="35"/>
  </si>
  <si>
    <t>こまつ賑わいセンター</t>
    <rPh sb="3" eb="4">
      <t>ニギ</t>
    </rPh>
    <phoneticPr fontId="35"/>
  </si>
  <si>
    <t>公立小松大学</t>
    <rPh sb="0" eb="2">
      <t>コウリツ</t>
    </rPh>
    <rPh sb="2" eb="4">
      <t>コマツ</t>
    </rPh>
    <rPh sb="4" eb="6">
      <t>ダイガク</t>
    </rPh>
    <phoneticPr fontId="10"/>
  </si>
  <si>
    <t>木場潟公園協会</t>
  </si>
  <si>
    <t>地域経済活性化対策基金</t>
    <rPh sb="0" eb="4">
      <t>チイキケイザイ</t>
    </rPh>
    <rPh sb="4" eb="7">
      <t>カッセイカ</t>
    </rPh>
    <rPh sb="7" eb="11">
      <t>タイサクキキン</t>
    </rPh>
    <phoneticPr fontId="5"/>
  </si>
  <si>
    <t>未来教育推進基金</t>
    <phoneticPr fontId="2"/>
  </si>
  <si>
    <t>子ども・子育て応援基金</t>
    <phoneticPr fontId="2"/>
  </si>
  <si>
    <t>エコロジーパークこまつ基金</t>
    <phoneticPr fontId="2"/>
  </si>
  <si>
    <t>美術品購入基金</t>
    <rPh sb="0" eb="3">
      <t>ビジュツヒン</t>
    </rPh>
    <rPh sb="3" eb="7">
      <t>コウニュウキキン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</si>
</sst>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177" fontId="34" fillId="0" borderId="116"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0047-40DB-9FFA-A9C2D2D8F2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65682</c:v>
                </c:pt>
                <c:pt idx="1">
                  <c:v>79966</c:v>
                </c:pt>
                <c:pt idx="2">
                  <c:v>85716</c:v>
                </c:pt>
                <c:pt idx="3">
                  <c:v>56776</c:v>
                </c:pt>
                <c:pt idx="4">
                  <c:v>80894</c:v>
                </c:pt>
              </c:numCache>
            </c:numRef>
          </c:val>
          <c:smooth val="0"/>
          <c:extLst>
            <c:ext xmlns:c16="http://schemas.microsoft.com/office/drawing/2014/chart" uri="{C3380CC4-5D6E-409C-BE32-E72D297353CC}">
              <c16:uniqueId val="{00000001-0047-40DB-9FFA-A9C2D2D8F2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2.37</c:v>
                </c:pt>
                <c:pt idx="1">
                  <c:v>2.36</c:v>
                </c:pt>
                <c:pt idx="2">
                  <c:v>2.76</c:v>
                </c:pt>
                <c:pt idx="3">
                  <c:v>3.02</c:v>
                </c:pt>
                <c:pt idx="4">
                  <c:v>2.97</c:v>
                </c:pt>
              </c:numCache>
            </c:numRef>
          </c:val>
          <c:extLst>
            <c:ext xmlns:c16="http://schemas.microsoft.com/office/drawing/2014/chart" uri="{C3380CC4-5D6E-409C-BE32-E72D297353CC}">
              <c16:uniqueId val="{00000000-6733-4CF8-B09F-EA7EB23080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6.37</c:v>
                </c:pt>
                <c:pt idx="1">
                  <c:v>6.22</c:v>
                </c:pt>
                <c:pt idx="2">
                  <c:v>5.78</c:v>
                </c:pt>
                <c:pt idx="3">
                  <c:v>7.01</c:v>
                </c:pt>
                <c:pt idx="4">
                  <c:v>7.32</c:v>
                </c:pt>
              </c:numCache>
            </c:numRef>
          </c:val>
          <c:extLst>
            <c:ext xmlns:c16="http://schemas.microsoft.com/office/drawing/2014/chart" uri="{C3380CC4-5D6E-409C-BE32-E72D297353CC}">
              <c16:uniqueId val="{00000001-6733-4CF8-B09F-EA7EB23080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-1.89</c:v>
                </c:pt>
                <c:pt idx="1">
                  <c:v>-0.62</c:v>
                </c:pt>
                <c:pt idx="2">
                  <c:v>0.53</c:v>
                </c:pt>
                <c:pt idx="3">
                  <c:v>1.36</c:v>
                </c:pt>
                <c:pt idx="4">
                  <c:v>-0.14000000000000001</c:v>
                </c:pt>
              </c:numCache>
            </c:numRef>
          </c:val>
          <c:smooth val="0"/>
          <c:extLst>
            <c:ext xmlns:c16="http://schemas.microsoft.com/office/drawing/2014/chart" uri="{C3380CC4-5D6E-409C-BE32-E72D297353CC}">
              <c16:uniqueId val="{00000002-6733-4CF8-B09F-EA7EB23080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B5F-464E-91A5-44A6E77400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5F-464E-91A5-44A6E774002B}"/>
            </c:ext>
          </c:extLst>
        </c:ser>
        <c:ser>
          <c:idx val="2"/>
          <c:order val="2"/>
          <c:tx>
            <c:strRef>
              <c:f>データシート!$A$29</c:f>
              <c:strCache>
                <c:ptCount val="1"/>
                <c:pt idx="0">
                  <c:v>小松市国民健康保険事業特別会計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0.23</c:v>
                </c:pt>
                <c:pt idx="4">
                  <c:v>#N/A</c:v>
                </c:pt>
                <c:pt idx="5">
                  <c:v>0</c:v>
                </c:pt>
                <c:pt idx="6">
                  <c:v>#N/A</c:v>
                </c:pt>
                <c:pt idx="7">
                  <c:v>0</c:v>
                </c:pt>
                <c:pt idx="8">
                  <c:v>#N/A</c:v>
                </c:pt>
                <c:pt idx="9">
                  <c:v>0</c:v>
                </c:pt>
              </c:numCache>
            </c:numRef>
          </c:val>
          <c:extLst>
            <c:ext xmlns:c16="http://schemas.microsoft.com/office/drawing/2014/chart" uri="{C3380CC4-5D6E-409C-BE32-E72D297353CC}">
              <c16:uniqueId val="{00000002-3B5F-464E-91A5-44A6E774002B}"/>
            </c:ext>
          </c:extLst>
        </c:ser>
        <c:ser>
          <c:idx val="3"/>
          <c:order val="3"/>
          <c:tx>
            <c:strRef>
              <c:f>データシート!$A$30</c:f>
              <c:strCache>
                <c:ptCount val="1"/>
                <c:pt idx="0">
                  <c:v>小松市公債管理特別会計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B5F-464E-91A5-44A6E774002B}"/>
            </c:ext>
          </c:extLst>
        </c:ser>
        <c:ser>
          <c:idx val="4"/>
          <c:order val="4"/>
          <c:tx>
            <c:strRef>
              <c:f>データシート!$A$31</c:f>
              <c:strCache>
                <c:ptCount val="1"/>
                <c:pt idx="0">
                  <c:v>小松市後期高齢者医療特別会計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0.17</c:v>
                </c:pt>
                <c:pt idx="8">
                  <c:v>#N/A</c:v>
                </c:pt>
                <c:pt idx="9">
                  <c:v>0.18</c:v>
                </c:pt>
              </c:numCache>
            </c:numRef>
          </c:val>
          <c:extLst>
            <c:ext xmlns:c16="http://schemas.microsoft.com/office/drawing/2014/chart" uri="{C3380CC4-5D6E-409C-BE32-E72D297353CC}">
              <c16:uniqueId val="{00000004-3B5F-464E-91A5-44A6E774002B}"/>
            </c:ext>
          </c:extLst>
        </c:ser>
        <c:ser>
          <c:idx val="5"/>
          <c:order val="5"/>
          <c:tx>
            <c:strRef>
              <c:f>データシート!$A$32</c:f>
              <c:strCache>
                <c:ptCount val="1"/>
                <c:pt idx="0">
                  <c:v>小松市介護保険事業特別会計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0.67</c:v>
                </c:pt>
                <c:pt idx="4">
                  <c:v>#N/A</c:v>
                </c:pt>
                <c:pt idx="5">
                  <c:v>1.1499999999999999</c:v>
                </c:pt>
                <c:pt idx="6">
                  <c:v>#N/A</c:v>
                </c:pt>
                <c:pt idx="7">
                  <c:v>1.08</c:v>
                </c:pt>
                <c:pt idx="8">
                  <c:v>#N/A</c:v>
                </c:pt>
                <c:pt idx="9">
                  <c:v>0.67</c:v>
                </c:pt>
              </c:numCache>
            </c:numRef>
          </c:val>
          <c:extLst>
            <c:ext xmlns:c16="http://schemas.microsoft.com/office/drawing/2014/chart" uri="{C3380CC4-5D6E-409C-BE32-E72D297353CC}">
              <c16:uniqueId val="{00000005-3B5F-464E-91A5-44A6E774002B}"/>
            </c:ext>
          </c:extLst>
        </c:ser>
        <c:ser>
          <c:idx val="6"/>
          <c:order val="6"/>
          <c:tx>
            <c:strRef>
              <c:f>データシート!$A$33</c:f>
              <c:strCache>
                <c:ptCount val="1"/>
                <c:pt idx="0">
                  <c:v>小松市下水道事業会計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2.59</c:v>
                </c:pt>
                <c:pt idx="2">
                  <c:v>#N/A</c:v>
                </c:pt>
                <c:pt idx="3">
                  <c:v>2.14</c:v>
                </c:pt>
                <c:pt idx="4">
                  <c:v>#N/A</c:v>
                </c:pt>
                <c:pt idx="5">
                  <c:v>1.75</c:v>
                </c:pt>
                <c:pt idx="6">
                  <c:v>#N/A</c:v>
                </c:pt>
                <c:pt idx="7">
                  <c:v>1.36</c:v>
                </c:pt>
                <c:pt idx="8">
                  <c:v>#N/A</c:v>
                </c:pt>
                <c:pt idx="9">
                  <c:v>1.54</c:v>
                </c:pt>
              </c:numCache>
            </c:numRef>
          </c:val>
          <c:extLst>
            <c:ext xmlns:c16="http://schemas.microsoft.com/office/drawing/2014/chart" uri="{C3380CC4-5D6E-409C-BE32-E72D297353CC}">
              <c16:uniqueId val="{00000006-3B5F-464E-91A5-44A6E774002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2.37</c:v>
                </c:pt>
                <c:pt idx="2">
                  <c:v>#N/A</c:v>
                </c:pt>
                <c:pt idx="3">
                  <c:v>2.35</c:v>
                </c:pt>
                <c:pt idx="4">
                  <c:v>#N/A</c:v>
                </c:pt>
                <c:pt idx="5">
                  <c:v>2.75</c:v>
                </c:pt>
                <c:pt idx="6">
                  <c:v>#N/A</c:v>
                </c:pt>
                <c:pt idx="7">
                  <c:v>3.01</c:v>
                </c:pt>
                <c:pt idx="8">
                  <c:v>#N/A</c:v>
                </c:pt>
                <c:pt idx="9">
                  <c:v>2.97</c:v>
                </c:pt>
              </c:numCache>
            </c:numRef>
          </c:val>
          <c:extLst>
            <c:ext xmlns:c16="http://schemas.microsoft.com/office/drawing/2014/chart" uri="{C3380CC4-5D6E-409C-BE32-E72D297353CC}">
              <c16:uniqueId val="{00000007-3B5F-464E-91A5-44A6E774002B}"/>
            </c:ext>
          </c:extLst>
        </c:ser>
        <c:ser>
          <c:idx val="8"/>
          <c:order val="8"/>
          <c:tx>
            <c:strRef>
              <c:f>データシート!$A$35</c:f>
              <c:strCache>
                <c:ptCount val="1"/>
                <c:pt idx="0">
                  <c:v>小松市水道事業会計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7.89</c:v>
                </c:pt>
                <c:pt idx="2">
                  <c:v>#N/A</c:v>
                </c:pt>
                <c:pt idx="3">
                  <c:v>8.61</c:v>
                </c:pt>
                <c:pt idx="4">
                  <c:v>#N/A</c:v>
                </c:pt>
                <c:pt idx="5">
                  <c:v>10.37</c:v>
                </c:pt>
                <c:pt idx="6">
                  <c:v>#N/A</c:v>
                </c:pt>
                <c:pt idx="7">
                  <c:v>10.56</c:v>
                </c:pt>
                <c:pt idx="8">
                  <c:v>#N/A</c:v>
                </c:pt>
                <c:pt idx="9">
                  <c:v>9.93</c:v>
                </c:pt>
              </c:numCache>
            </c:numRef>
          </c:val>
          <c:extLst>
            <c:ext xmlns:c16="http://schemas.microsoft.com/office/drawing/2014/chart" uri="{C3380CC4-5D6E-409C-BE32-E72D297353CC}">
              <c16:uniqueId val="{00000008-3B5F-464E-91A5-44A6E774002B}"/>
            </c:ext>
          </c:extLst>
        </c:ser>
        <c:ser>
          <c:idx val="9"/>
          <c:order val="9"/>
          <c:tx>
            <c:strRef>
              <c:f>データシート!$A$36</c:f>
              <c:strCache>
                <c:ptCount val="1"/>
                <c:pt idx="0">
                  <c:v>国民健康保険小松市民病院事業会計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13.79</c:v>
                </c:pt>
                <c:pt idx="2">
                  <c:v>#N/A</c:v>
                </c:pt>
                <c:pt idx="3">
                  <c:v>15.67</c:v>
                </c:pt>
                <c:pt idx="4">
                  <c:v>#N/A</c:v>
                </c:pt>
                <c:pt idx="5">
                  <c:v>19.39</c:v>
                </c:pt>
                <c:pt idx="6">
                  <c:v>#N/A</c:v>
                </c:pt>
                <c:pt idx="7">
                  <c:v>19.12</c:v>
                </c:pt>
                <c:pt idx="8">
                  <c:v>#N/A</c:v>
                </c:pt>
                <c:pt idx="9">
                  <c:v>17.18</c:v>
                </c:pt>
              </c:numCache>
            </c:numRef>
          </c:val>
          <c:extLst>
            <c:ext xmlns:c16="http://schemas.microsoft.com/office/drawing/2014/chart" uri="{C3380CC4-5D6E-409C-BE32-E72D297353CC}">
              <c16:uniqueId val="{00000009-3B5F-464E-91A5-44A6E77400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5392</c:v>
                </c:pt>
                <c:pt idx="5">
                  <c:v>5783</c:v>
                </c:pt>
                <c:pt idx="8">
                  <c:v>5325</c:v>
                </c:pt>
                <c:pt idx="11">
                  <c:v>5264</c:v>
                </c:pt>
                <c:pt idx="14">
                  <c:v>5012</c:v>
                </c:pt>
              </c:numCache>
            </c:numRef>
          </c:val>
          <c:extLst>
            <c:ext xmlns:c16="http://schemas.microsoft.com/office/drawing/2014/chart" uri="{C3380CC4-5D6E-409C-BE32-E72D297353CC}">
              <c16:uniqueId val="{00000000-9C5A-454E-B9D6-B80B9AC9A7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5A-454E-B9D6-B80B9AC9A7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2</c:v>
                </c:pt>
                <c:pt idx="6">
                  <c:v>2</c:v>
                </c:pt>
                <c:pt idx="9">
                  <c:v>2</c:v>
                </c:pt>
                <c:pt idx="12">
                  <c:v>2</c:v>
                </c:pt>
              </c:numCache>
            </c:numRef>
          </c:val>
          <c:extLst>
            <c:ext xmlns:c16="http://schemas.microsoft.com/office/drawing/2014/chart" uri="{C3380CC4-5D6E-409C-BE32-E72D297353CC}">
              <c16:uniqueId val="{00000002-9C5A-454E-B9D6-B80B9AC9A7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1</c:v>
                </c:pt>
                <c:pt idx="6">
                  <c:v>1</c:v>
                </c:pt>
                <c:pt idx="9">
                  <c:v>10</c:v>
                </c:pt>
                <c:pt idx="12">
                  <c:v>52</c:v>
                </c:pt>
              </c:numCache>
            </c:numRef>
          </c:val>
          <c:extLst>
            <c:ext xmlns:c16="http://schemas.microsoft.com/office/drawing/2014/chart" uri="{C3380CC4-5D6E-409C-BE32-E72D297353CC}">
              <c16:uniqueId val="{00000003-9C5A-454E-B9D6-B80B9AC9A7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2312</c:v>
                </c:pt>
                <c:pt idx="3">
                  <c:v>2324</c:v>
                </c:pt>
                <c:pt idx="6">
                  <c:v>2286</c:v>
                </c:pt>
                <c:pt idx="9">
                  <c:v>2316</c:v>
                </c:pt>
                <c:pt idx="12">
                  <c:v>2052</c:v>
                </c:pt>
              </c:numCache>
            </c:numRef>
          </c:val>
          <c:extLst>
            <c:ext xmlns:c16="http://schemas.microsoft.com/office/drawing/2014/chart" uri="{C3380CC4-5D6E-409C-BE32-E72D297353CC}">
              <c16:uniqueId val="{00000004-9C5A-454E-B9D6-B80B9AC9A7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5A-454E-B9D6-B80B9AC9A7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5A-454E-B9D6-B80B9AC9A7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5745</c:v>
                </c:pt>
                <c:pt idx="3">
                  <c:v>6180</c:v>
                </c:pt>
                <c:pt idx="6">
                  <c:v>5662</c:v>
                </c:pt>
                <c:pt idx="9">
                  <c:v>5463</c:v>
                </c:pt>
                <c:pt idx="12">
                  <c:v>5390</c:v>
                </c:pt>
              </c:numCache>
            </c:numRef>
          </c:val>
          <c:extLst>
            <c:ext xmlns:c16="http://schemas.microsoft.com/office/drawing/2014/chart" uri="{C3380CC4-5D6E-409C-BE32-E72D297353CC}">
              <c16:uniqueId val="{00000007-9C5A-454E-B9D6-B80B9AC9A7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2690</c:v>
                </c:pt>
                <c:pt idx="2">
                  <c:v>#N/A</c:v>
                </c:pt>
                <c:pt idx="3">
                  <c:v>#N/A</c:v>
                </c:pt>
                <c:pt idx="4">
                  <c:v>2724</c:v>
                </c:pt>
                <c:pt idx="5">
                  <c:v>#N/A</c:v>
                </c:pt>
                <c:pt idx="6">
                  <c:v>#N/A</c:v>
                </c:pt>
                <c:pt idx="7">
                  <c:v>2626</c:v>
                </c:pt>
                <c:pt idx="8">
                  <c:v>#N/A</c:v>
                </c:pt>
                <c:pt idx="9">
                  <c:v>#N/A</c:v>
                </c:pt>
                <c:pt idx="10">
                  <c:v>2527</c:v>
                </c:pt>
                <c:pt idx="11">
                  <c:v>#N/A</c:v>
                </c:pt>
                <c:pt idx="12">
                  <c:v>#N/A</c:v>
                </c:pt>
                <c:pt idx="13">
                  <c:v>2484</c:v>
                </c:pt>
                <c:pt idx="14">
                  <c:v>#N/A</c:v>
                </c:pt>
              </c:numCache>
            </c:numRef>
          </c:val>
          <c:smooth val="0"/>
          <c:extLst>
            <c:ext xmlns:c16="http://schemas.microsoft.com/office/drawing/2014/chart" uri="{C3380CC4-5D6E-409C-BE32-E72D297353CC}">
              <c16:uniqueId val="{00000008-9C5A-454E-B9D6-B80B9AC9A7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56642</c:v>
                </c:pt>
                <c:pt idx="5">
                  <c:v>56056</c:v>
                </c:pt>
                <c:pt idx="8">
                  <c:v>54250</c:v>
                </c:pt>
                <c:pt idx="11">
                  <c:v>52525</c:v>
                </c:pt>
                <c:pt idx="14">
                  <c:v>50879</c:v>
                </c:pt>
              </c:numCache>
            </c:numRef>
          </c:val>
          <c:extLst>
            <c:ext xmlns:c16="http://schemas.microsoft.com/office/drawing/2014/chart" uri="{C3380CC4-5D6E-409C-BE32-E72D297353CC}">
              <c16:uniqueId val="{00000000-5D5C-47C4-B3A4-AD5F81676C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14628</c:v>
                </c:pt>
                <c:pt idx="5">
                  <c:v>14366</c:v>
                </c:pt>
                <c:pt idx="8">
                  <c:v>13925</c:v>
                </c:pt>
                <c:pt idx="11">
                  <c:v>13527</c:v>
                </c:pt>
                <c:pt idx="14">
                  <c:v>14296</c:v>
                </c:pt>
              </c:numCache>
            </c:numRef>
          </c:val>
          <c:extLst>
            <c:ext xmlns:c16="http://schemas.microsoft.com/office/drawing/2014/chart" uri="{C3380CC4-5D6E-409C-BE32-E72D297353CC}">
              <c16:uniqueId val="{00000001-5D5C-47C4-B3A4-AD5F81676C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4833</c:v>
                </c:pt>
                <c:pt idx="5">
                  <c:v>6002</c:v>
                </c:pt>
                <c:pt idx="8">
                  <c:v>6237</c:v>
                </c:pt>
                <c:pt idx="11">
                  <c:v>6771</c:v>
                </c:pt>
                <c:pt idx="14">
                  <c:v>6629</c:v>
                </c:pt>
              </c:numCache>
            </c:numRef>
          </c:val>
          <c:extLst>
            <c:ext xmlns:c16="http://schemas.microsoft.com/office/drawing/2014/chart" uri="{C3380CC4-5D6E-409C-BE32-E72D297353CC}">
              <c16:uniqueId val="{00000002-5D5C-47C4-B3A4-AD5F81676C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5C-47C4-B3A4-AD5F81676C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5C-47C4-B3A4-AD5F81676C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246</c:v>
                </c:pt>
                <c:pt idx="3">
                  <c:v>229</c:v>
                </c:pt>
                <c:pt idx="6">
                  <c:v>205</c:v>
                </c:pt>
                <c:pt idx="9">
                  <c:v>225</c:v>
                </c:pt>
                <c:pt idx="12">
                  <c:v>122</c:v>
                </c:pt>
              </c:numCache>
            </c:numRef>
          </c:val>
          <c:extLst>
            <c:ext xmlns:c16="http://schemas.microsoft.com/office/drawing/2014/chart" uri="{C3380CC4-5D6E-409C-BE32-E72D297353CC}">
              <c16:uniqueId val="{00000005-5D5C-47C4-B3A4-AD5F81676C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4276</c:v>
                </c:pt>
                <c:pt idx="3">
                  <c:v>4523</c:v>
                </c:pt>
                <c:pt idx="6">
                  <c:v>4551</c:v>
                </c:pt>
                <c:pt idx="9">
                  <c:v>4636</c:v>
                </c:pt>
                <c:pt idx="12">
                  <c:v>4729</c:v>
                </c:pt>
              </c:numCache>
            </c:numRef>
          </c:val>
          <c:extLst>
            <c:ext xmlns:c16="http://schemas.microsoft.com/office/drawing/2014/chart" uri="{C3380CC4-5D6E-409C-BE32-E72D297353CC}">
              <c16:uniqueId val="{00000006-5D5C-47C4-B3A4-AD5F81676C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578</c:v>
                </c:pt>
                <c:pt idx="3">
                  <c:v>649</c:v>
                </c:pt>
                <c:pt idx="6">
                  <c:v>649</c:v>
                </c:pt>
                <c:pt idx="9">
                  <c:v>658</c:v>
                </c:pt>
                <c:pt idx="12">
                  <c:v>659</c:v>
                </c:pt>
              </c:numCache>
            </c:numRef>
          </c:val>
          <c:extLst>
            <c:ext xmlns:c16="http://schemas.microsoft.com/office/drawing/2014/chart" uri="{C3380CC4-5D6E-409C-BE32-E72D297353CC}">
              <c16:uniqueId val="{00000007-5D5C-47C4-B3A4-AD5F81676C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34547</c:v>
                </c:pt>
                <c:pt idx="3">
                  <c:v>32118</c:v>
                </c:pt>
                <c:pt idx="6">
                  <c:v>30700</c:v>
                </c:pt>
                <c:pt idx="9">
                  <c:v>29547</c:v>
                </c:pt>
                <c:pt idx="12">
                  <c:v>29273</c:v>
                </c:pt>
              </c:numCache>
            </c:numRef>
          </c:val>
          <c:extLst>
            <c:ext xmlns:c16="http://schemas.microsoft.com/office/drawing/2014/chart" uri="{C3380CC4-5D6E-409C-BE32-E72D297353CC}">
              <c16:uniqueId val="{00000008-5D5C-47C4-B3A4-AD5F81676C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2148</c:v>
                </c:pt>
                <c:pt idx="3">
                  <c:v>1570</c:v>
                </c:pt>
                <c:pt idx="6">
                  <c:v>471</c:v>
                </c:pt>
                <c:pt idx="9">
                  <c:v>359</c:v>
                </c:pt>
                <c:pt idx="12">
                  <c:v>352</c:v>
                </c:pt>
              </c:numCache>
            </c:numRef>
          </c:val>
          <c:extLst>
            <c:ext xmlns:c16="http://schemas.microsoft.com/office/drawing/2014/chart" uri="{C3380CC4-5D6E-409C-BE32-E72D297353CC}">
              <c16:uniqueId val="{00000009-5D5C-47C4-B3A4-AD5F81676C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64967</c:v>
                </c:pt>
                <c:pt idx="3">
                  <c:v>65040</c:v>
                </c:pt>
                <c:pt idx="6">
                  <c:v>63312</c:v>
                </c:pt>
                <c:pt idx="9">
                  <c:v>61380</c:v>
                </c:pt>
                <c:pt idx="12">
                  <c:v>60610</c:v>
                </c:pt>
              </c:numCache>
            </c:numRef>
          </c:val>
          <c:extLst>
            <c:ext xmlns:c16="http://schemas.microsoft.com/office/drawing/2014/chart" uri="{C3380CC4-5D6E-409C-BE32-E72D297353CC}">
              <c16:uniqueId val="{0000000A-5D5C-47C4-B3A4-AD5F81676C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30659</c:v>
                </c:pt>
                <c:pt idx="2">
                  <c:v>#N/A</c:v>
                </c:pt>
                <c:pt idx="3">
                  <c:v>#N/A</c:v>
                </c:pt>
                <c:pt idx="4">
                  <c:v>27707</c:v>
                </c:pt>
                <c:pt idx="5">
                  <c:v>#N/A</c:v>
                </c:pt>
                <c:pt idx="6">
                  <c:v>#N/A</c:v>
                </c:pt>
                <c:pt idx="7">
                  <c:v>25475</c:v>
                </c:pt>
                <c:pt idx="8">
                  <c:v>#N/A</c:v>
                </c:pt>
                <c:pt idx="9">
                  <c:v>#N/A</c:v>
                </c:pt>
                <c:pt idx="10">
                  <c:v>23982</c:v>
                </c:pt>
                <c:pt idx="11">
                  <c:v>#N/A</c:v>
                </c:pt>
                <c:pt idx="12">
                  <c:v>#N/A</c:v>
                </c:pt>
                <c:pt idx="13">
                  <c:v>23941</c:v>
                </c:pt>
                <c:pt idx="14">
                  <c:v>#N/A</c:v>
                </c:pt>
              </c:numCache>
            </c:numRef>
          </c:val>
          <c:smooth val="0"/>
          <c:extLst>
            <c:ext xmlns:c16="http://schemas.microsoft.com/office/drawing/2014/chart" uri="{C3380CC4-5D6E-409C-BE32-E72D297353CC}">
              <c16:uniqueId val="{0000000B-5D5C-47C4-B3A4-AD5F81676C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1554</c:v>
                </c:pt>
                <c:pt idx="1">
                  <c:v>1936</c:v>
                </c:pt>
                <c:pt idx="2">
                  <c:v>2058</c:v>
                </c:pt>
              </c:numCache>
            </c:numRef>
          </c:val>
          <c:extLst>
            <c:ext xmlns:c16="http://schemas.microsoft.com/office/drawing/2014/chart" uri="{C3380CC4-5D6E-409C-BE32-E72D297353CC}">
              <c16:uniqueId val="{00000000-5416-45B0-9286-C426306E93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219</c:v>
                </c:pt>
                <c:pt idx="1">
                  <c:v>109</c:v>
                </c:pt>
                <c:pt idx="2">
                  <c:v>209</c:v>
                </c:pt>
              </c:numCache>
            </c:numRef>
          </c:val>
          <c:extLst>
            <c:ext xmlns:c16="http://schemas.microsoft.com/office/drawing/2014/chart" uri="{C3380CC4-5D6E-409C-BE32-E72D297353CC}">
              <c16:uniqueId val="{00000001-5416-45B0-9286-C426306E93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2800</c:v>
                </c:pt>
                <c:pt idx="1">
                  <c:v>3224</c:v>
                </c:pt>
                <c:pt idx="2">
                  <c:v>2840</c:v>
                </c:pt>
              </c:numCache>
            </c:numRef>
          </c:val>
          <c:extLst>
            <c:ext xmlns:c16="http://schemas.microsoft.com/office/drawing/2014/chart" uri="{C3380CC4-5D6E-409C-BE32-E72D297353CC}">
              <c16:uniqueId val="{00000002-5416-45B0-9286-C426306E93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元利償還金等については、事業の選択と集中による市債発行額の管理、財政状況に応じた繰上償還等の実施により年々減少して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過去に実施した大型プロジェクトや国の経済対策に伴って発行した市債の償還の影響が依然として残っており、類似団体、全国平均及び県内平均を大きく上回っている状況となっているため、引続き、実質公債費比率の改善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過去に実施した大型プロジェクト、道路や学校等の社会資本整備や国の数次にわたる経済対策に伴う市債発行により、全国平均、県内平均、類似団体内平均を大きく上回っている。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また、本市は人口規模に比べて市域が広く、集落が点在しているため、下水道事業を実施するにあたり、管渠延長が長くなるなど、整備に多大な経費を要していることも要因の一つである。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の市債残高について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、市債発行額の適正管理や、普通交付税の臨時財政対策償還基金費と減債基金を活用した繰上償還を実施するなどにより、</a:t>
          </a:r>
          <a:r>
            <a:rPr kumimoji="1" lang="en-US" altLang="ja-JP" sz="1100" b="0" i="0" baseline="0">
              <a:solidFill>
                <a:schemeClr val="dk1"/>
              </a:solidFill>
              <a:effectLst/>
              <a:latin typeface="+mn-lt"/>
              <a:ea typeface="+mn-ea"/>
              <a:cs typeface="+mn-cs"/>
            </a:rPr>
            <a:t>7.7</a:t>
          </a:r>
          <a:r>
            <a:rPr kumimoji="1" lang="ja-JP" altLang="en-US" sz="1100" b="0" i="0" baseline="0">
              <a:solidFill>
                <a:schemeClr val="dk1"/>
              </a:solidFill>
              <a:effectLst/>
              <a:latin typeface="+mn-lt"/>
              <a:ea typeface="+mn-ea"/>
              <a:cs typeface="+mn-cs"/>
            </a:rPr>
            <a:t>億円の減となった。依然として高い水準にはあるが、公共施設のマネジメントや事務事業の見直しなどを通じ，市債の適正管理や繰上償還により、今後も引き続き将来負担の軽減に努める。　</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石川県小松市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決算剰余金として財政調整基金に</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億円を積み立て</a:t>
          </a:r>
          <a:r>
            <a:rPr kumimoji="1" lang="ja-JP" altLang="en-US" sz="1100" b="0" i="0" baseline="0">
              <a:solidFill>
                <a:schemeClr val="dk1"/>
              </a:solidFill>
              <a:effectLst/>
              <a:latin typeface="+mn-lt"/>
              <a:ea typeface="+mn-ea"/>
              <a:cs typeface="+mn-cs"/>
            </a:rPr>
            <a:t>た。全体としては減額しているものの、防衛省交付金事業完了に伴う取崩しによるもので、財政調整基金及び減債基金については増加している。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財政調整基金・減債基金・地域経済活性化対策基金を合わせて主要</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基金として位置づけ、標準財政規模の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億円程度）を目安に基金の確保に努めている。平成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年秋のリーマンショックの影響による歳入不足の補填や，市債の繰上返済を優先的に行っていたため、平成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年度末まで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基金合計で</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億円を下回っていたが、近年の積み増しにより令和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年度末で</a:t>
          </a:r>
          <a:r>
            <a:rPr kumimoji="1" lang="en-US" altLang="ja-JP" sz="1100" b="0" i="0" baseline="0">
              <a:solidFill>
                <a:schemeClr val="dk1"/>
              </a:solidFill>
              <a:effectLst/>
              <a:latin typeface="+mn-lt"/>
              <a:ea typeface="+mn-ea"/>
              <a:cs typeface="+mn-cs"/>
            </a:rPr>
            <a:t>51.1</a:t>
          </a:r>
          <a:r>
            <a:rPr kumimoji="1" lang="ja-JP" altLang="ja-JP" sz="1100" b="0" i="0" baseline="0">
              <a:solidFill>
                <a:schemeClr val="dk1"/>
              </a:solidFill>
              <a:effectLst/>
              <a:latin typeface="+mn-lt"/>
              <a:ea typeface="+mn-ea"/>
              <a:cs typeface="+mn-cs"/>
            </a:rPr>
            <a:t>億円の基金残高となっている。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今後も、突発的な財政需要</a:t>
          </a:r>
          <a:r>
            <a:rPr kumimoji="1" lang="ja-JP" altLang="en-US" sz="1100" b="0" i="0" baseline="0">
              <a:solidFill>
                <a:schemeClr val="dk1"/>
              </a:solidFill>
              <a:effectLst/>
              <a:latin typeface="+mn-lt"/>
              <a:ea typeface="+mn-ea"/>
              <a:cs typeface="+mn-cs"/>
            </a:rPr>
            <a:t>への対応、また、企業誘致活動など将来への投資への備えとして</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残高の確保に努め</a:t>
          </a:r>
          <a:r>
            <a:rPr kumimoji="1" lang="ja-JP" altLang="ja-JP" sz="1100" b="0" i="0" baseline="0">
              <a:solidFill>
                <a:schemeClr val="dk1"/>
              </a:solidFill>
              <a:effectLst/>
              <a:latin typeface="+mn-lt"/>
              <a:ea typeface="+mn-ea"/>
              <a:cs typeface="+mn-cs"/>
            </a:rPr>
            <a:t>、安定的な財政運営を図っていく。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地域経済活性化対策基金：都市基盤の整備、地域産業の振興、生活環境の整備、文化の向上等地域経済活性化を推進</a:t>
          </a:r>
          <a:endParaRPr kumimoji="1" lang="en-US" altLang="ja-JP" sz="1100">
            <a:solidFill>
              <a:schemeClr val="dk1"/>
            </a:solidFill>
            <a:effectLst/>
            <a:latin typeface="+mn-lt"/>
            <a:ea typeface="+mn-ea"/>
            <a:cs typeface="+mn-cs"/>
          </a:endParaRPr>
        </a:p>
        <a:p>
          <a:r>
            <a:rPr lang="ja-JP" altLang="en-US" sz="1100">
              <a:effectLst/>
            </a:rPr>
            <a:t>美術品購入基金：博物館の美術品を円滑かつ効率的に購入</a:t>
          </a:r>
          <a:endParaRPr lang="en-US"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未来教育推進基金：科学教育･外国語教育等、地域と世界で活躍する人材育成教育の推進、</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教育環境の推進、読書教育推進、学習支援の実施</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エコロジーパークこまつ基金：ごみ処理施設の整備を図る</a:t>
          </a:r>
          <a:endParaRPr lang="ja-JP" altLang="ja-JP" sz="1100">
            <a:effectLst/>
          </a:endParaRPr>
        </a:p>
        <a:p>
          <a:r>
            <a:rPr kumimoji="1" lang="ja-JP" altLang="ja-JP" sz="1100">
              <a:solidFill>
                <a:schemeClr val="dk1"/>
              </a:solidFill>
              <a:effectLst/>
              <a:latin typeface="+mn-lt"/>
              <a:ea typeface="+mn-ea"/>
              <a:cs typeface="+mn-cs"/>
            </a:rPr>
            <a:t>子ども・子育て応援基金：子どもに係る医療費や予防接種への助成、不妊・不育治療にかかる費用への助成、学校給食の無償化を実施</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・子ども医療費の助成や子どもの任意予防接種などの保健医療充実に防衛交付金を活用するため、９条交付金を積立（＋</a:t>
          </a:r>
          <a:r>
            <a:rPr kumimoji="1" lang="en-US" altLang="ja-JP" sz="1100">
              <a:solidFill>
                <a:schemeClr val="dk1"/>
              </a:solidFill>
              <a:effectLst/>
              <a:latin typeface="+mn-ea"/>
              <a:ea typeface="+mn-ea"/>
              <a:cs typeface="+mn-cs"/>
            </a:rPr>
            <a:t>0.1</a:t>
          </a:r>
          <a:r>
            <a:rPr kumimoji="1" lang="ja-JP" altLang="en-US" sz="1100">
              <a:solidFill>
                <a:schemeClr val="dk1"/>
              </a:solidFill>
              <a:effectLst/>
              <a:latin typeface="+mn-ea"/>
              <a:ea typeface="+mn-ea"/>
              <a:cs typeface="+mn-cs"/>
            </a:rPr>
            <a:t>億円）</a:t>
          </a:r>
        </a:p>
        <a:p>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GIGA</a:t>
          </a:r>
          <a:r>
            <a:rPr kumimoji="1" lang="ja-JP" altLang="en-US" sz="1100">
              <a:solidFill>
                <a:schemeClr val="dk1"/>
              </a:solidFill>
              <a:effectLst/>
              <a:latin typeface="+mn-ea"/>
              <a:ea typeface="+mn-ea"/>
              <a:cs typeface="+mn-cs"/>
            </a:rPr>
            <a:t>スクール端末更新や各種教育支援員に防衛交付金を活用するため，９条交付金を積立（＋</a:t>
          </a:r>
          <a:r>
            <a:rPr kumimoji="1" lang="en-US" altLang="ja-JP" sz="1100">
              <a:solidFill>
                <a:schemeClr val="dk1"/>
              </a:solidFill>
              <a:effectLst/>
              <a:latin typeface="+mn-ea"/>
              <a:ea typeface="+mn-ea"/>
              <a:cs typeface="+mn-cs"/>
            </a:rPr>
            <a:t>0.5</a:t>
          </a:r>
          <a:r>
            <a:rPr kumimoji="1" lang="ja-JP" altLang="en-US" sz="1100">
              <a:solidFill>
                <a:schemeClr val="dk1"/>
              </a:solidFill>
              <a:effectLst/>
              <a:latin typeface="+mn-ea"/>
              <a:ea typeface="+mn-ea"/>
              <a:cs typeface="+mn-cs"/>
            </a:rPr>
            <a:t>億円）</a:t>
          </a:r>
        </a:p>
        <a:p>
          <a:r>
            <a:rPr kumimoji="1" lang="ja-JP" altLang="en-US" sz="1100">
              <a:solidFill>
                <a:schemeClr val="dk1"/>
              </a:solidFill>
              <a:effectLst/>
              <a:latin typeface="+mn-ea"/>
              <a:ea typeface="+mn-ea"/>
              <a:cs typeface="+mn-cs"/>
            </a:rPr>
            <a:t>・未来型図書館に係る什器等（整備４年後）に防衛交付金を活用するため，９条交付金を積立（＋</a:t>
          </a:r>
          <a:r>
            <a:rPr kumimoji="1" lang="en-US" altLang="ja-JP" sz="1100">
              <a:solidFill>
                <a:schemeClr val="dk1"/>
              </a:solidFill>
              <a:effectLst/>
              <a:latin typeface="+mn-ea"/>
              <a:ea typeface="+mn-ea"/>
              <a:cs typeface="+mn-cs"/>
            </a:rPr>
            <a:t>0.3</a:t>
          </a:r>
          <a:r>
            <a:rPr kumimoji="1" lang="ja-JP" altLang="en-US" sz="1100">
              <a:solidFill>
                <a:schemeClr val="dk1"/>
              </a:solidFill>
              <a:effectLst/>
              <a:latin typeface="+mn-ea"/>
              <a:ea typeface="+mn-ea"/>
              <a:cs typeface="+mn-cs"/>
            </a:rPr>
            <a:t>億円</a:t>
          </a:r>
          <a:r>
            <a:rPr kumimoji="1" lang="en-US" altLang="ja-JP" sz="1100">
              <a:solidFill>
                <a:schemeClr val="dk1"/>
              </a:solidFill>
              <a:effectLst/>
              <a:latin typeface="+mn-ea"/>
              <a:ea typeface="+mn-ea"/>
              <a:cs typeface="+mn-cs"/>
            </a:rPr>
            <a:t>)</a:t>
          </a:r>
        </a:p>
        <a:p>
          <a:r>
            <a:rPr kumimoji="1" lang="ja-JP" altLang="en-US" sz="1100">
              <a:solidFill>
                <a:schemeClr val="dk1"/>
              </a:solidFill>
              <a:effectLst/>
              <a:latin typeface="+mn-ea"/>
              <a:ea typeface="+mn-ea"/>
              <a:cs typeface="+mn-cs"/>
            </a:rPr>
            <a:t>・小松サン・アビリティーズの整備のため、社会福祉基金を取り崩し（</a:t>
          </a:r>
          <a:r>
            <a:rPr kumimoji="1" lang="en-US" altLang="ja-JP" sz="1100">
              <a:solidFill>
                <a:schemeClr val="dk1"/>
              </a:solidFill>
              <a:effectLst/>
              <a:latin typeface="+mn-ea"/>
              <a:ea typeface="+mn-ea"/>
              <a:cs typeface="+mn-cs"/>
            </a:rPr>
            <a:t>-1.3</a:t>
          </a:r>
          <a:r>
            <a:rPr kumimoji="1" lang="ja-JP" altLang="en-US" sz="1100">
              <a:solidFill>
                <a:schemeClr val="dk1"/>
              </a:solidFill>
              <a:effectLst/>
              <a:latin typeface="+mn-ea"/>
              <a:ea typeface="+mn-ea"/>
              <a:cs typeface="+mn-cs"/>
            </a:rPr>
            <a:t>億円）</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基金の設置目的に沿って活用していく。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年度は、取り崩し額</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億円、</a:t>
          </a:r>
          <a:r>
            <a:rPr kumimoji="1" lang="ja-JP" altLang="ja-JP" sz="1100" b="0" i="0" baseline="0">
              <a:solidFill>
                <a:schemeClr val="dk1"/>
              </a:solidFill>
              <a:effectLst/>
              <a:latin typeface="+mn-lt"/>
              <a:ea typeface="+mn-ea"/>
              <a:cs typeface="+mn-cs"/>
            </a:rPr>
            <a:t>決算剰余金</a:t>
          </a:r>
          <a:r>
            <a:rPr kumimoji="1" lang="ja-JP" altLang="en-US" sz="1100" b="0" i="0" baseline="0">
              <a:solidFill>
                <a:schemeClr val="dk1"/>
              </a:solidFill>
              <a:effectLst/>
              <a:latin typeface="+mn-lt"/>
              <a:ea typeface="+mn-ea"/>
              <a:cs typeface="+mn-cs"/>
            </a:rPr>
            <a:t>積立金</a:t>
          </a:r>
          <a:r>
            <a:rPr kumimoji="1" lang="en-US" altLang="ja-JP" sz="1100" b="0" i="0" baseline="0">
              <a:solidFill>
                <a:schemeClr val="dk1"/>
              </a:solidFill>
              <a:effectLst/>
              <a:latin typeface="+mn-lt"/>
              <a:ea typeface="+mn-ea"/>
              <a:cs typeface="+mn-cs"/>
            </a:rPr>
            <a:t>4.2</a:t>
          </a:r>
          <a:r>
            <a:rPr kumimoji="1" lang="ja-JP" altLang="en-US" sz="1100" b="0" i="0" baseline="0">
              <a:solidFill>
                <a:schemeClr val="dk1"/>
              </a:solidFill>
              <a:effectLst/>
              <a:latin typeface="+mn-lt"/>
              <a:ea typeface="+mn-ea"/>
              <a:cs typeface="+mn-cs"/>
            </a:rPr>
            <a:t>億円により、</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減債基金・地域経済活性化対策基金と合わせて主要３基金として位置づけており、標準財政規模の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％を目安に基金の確保に努める。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満期一括償還地方債を発行していないことから，減債基金は年度間の公債費負担平準化を図るための繰上償還財源として考えている。</a:t>
          </a:r>
          <a:endParaRPr lang="ja-JP" altLang="ja-JP" sz="1400">
            <a:effectLst/>
          </a:endParaRPr>
        </a:p>
        <a:p>
          <a:r>
            <a:rPr kumimoji="1" lang="ja-JP" altLang="ja-JP" sz="1100">
              <a:solidFill>
                <a:schemeClr val="dk1"/>
              </a:solidFill>
              <a:effectLst/>
              <a:latin typeface="+mn-lt"/>
              <a:ea typeface="+mn-ea"/>
              <a:cs typeface="+mn-cs"/>
            </a:rPr>
            <a:t>　実質公債費比率・将来負担比率とも類似団体中最も高い比率であり、本市における財政上の大きな課題となっている。市債残高を圧縮するため、将来負担の軽減に努める。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過去財政力指数は</a:t>
          </a:r>
          <a:r>
            <a:rPr kumimoji="1" lang="en-US" altLang="ja-JP" sz="1100" b="0" i="0" baseline="0">
              <a:solidFill>
                <a:schemeClr val="dk1"/>
              </a:solidFill>
              <a:effectLst/>
              <a:latin typeface="+mn-lt"/>
              <a:ea typeface="+mn-ea"/>
              <a:cs typeface="+mn-cs"/>
            </a:rPr>
            <a:t>0.71</a:t>
          </a:r>
          <a:r>
            <a:rPr kumimoji="1" lang="ja-JP" altLang="ja-JP" sz="1100" b="0" i="0" baseline="0">
              <a:solidFill>
                <a:schemeClr val="dk1"/>
              </a:solidFill>
              <a:effectLst/>
              <a:latin typeface="+mn-lt"/>
              <a:ea typeface="+mn-ea"/>
              <a:cs typeface="+mn-cs"/>
            </a:rPr>
            <a:t>と変動がなかったところであるが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令和３年度は臨時財政対策債償還基金費など基準財政需要額の臨時費目の追加があったため</a:t>
          </a:r>
          <a:r>
            <a:rPr kumimoji="1" lang="en-US" altLang="ja-JP" sz="1100" b="0" i="0" baseline="0">
              <a:solidFill>
                <a:schemeClr val="dk1"/>
              </a:solidFill>
              <a:effectLst/>
              <a:latin typeface="+mn-lt"/>
              <a:ea typeface="+mn-ea"/>
              <a:cs typeface="+mn-cs"/>
            </a:rPr>
            <a:t>0.69</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令和４年度は全国的な収入回復や国税収入の増加から臨時財政対策債が大きく減少するなどの要因により</a:t>
          </a:r>
          <a:r>
            <a:rPr kumimoji="1" lang="en-US" altLang="ja-JP" sz="1100" b="0" i="0" baseline="0">
              <a:solidFill>
                <a:schemeClr val="dk1"/>
              </a:solidFill>
              <a:effectLst/>
              <a:latin typeface="+mn-lt"/>
              <a:ea typeface="+mn-ea"/>
              <a:cs typeface="+mn-cs"/>
            </a:rPr>
            <a:t>0.67</a:t>
          </a:r>
          <a:r>
            <a:rPr kumimoji="1" lang="ja-JP" altLang="ja-JP" sz="1100" b="0" i="0" baseline="0">
              <a:solidFill>
                <a:schemeClr val="dk1"/>
              </a:solidFill>
              <a:effectLst/>
              <a:latin typeface="+mn-lt"/>
              <a:ea typeface="+mn-ea"/>
              <a:cs typeface="+mn-cs"/>
            </a:rPr>
            <a:t>に低下。令和５年度についても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引き続き臨時財政対策債が大きく減少するなどの要因により</a:t>
          </a:r>
          <a:r>
            <a:rPr kumimoji="1" lang="en-US" altLang="ja-JP" sz="1100" b="0" i="0" baseline="0">
              <a:solidFill>
                <a:schemeClr val="dk1"/>
              </a:solidFill>
              <a:effectLst/>
              <a:latin typeface="+mn-lt"/>
              <a:ea typeface="+mn-ea"/>
              <a:cs typeface="+mn-cs"/>
            </a:rPr>
            <a:t>0.65</a:t>
          </a:r>
          <a:r>
            <a:rPr kumimoji="1" lang="ja-JP" altLang="ja-JP" sz="1100" b="0" i="0" baseline="0">
              <a:solidFill>
                <a:schemeClr val="dk1"/>
              </a:solidFill>
              <a:effectLst/>
              <a:latin typeface="+mn-lt"/>
              <a:ea typeface="+mn-ea"/>
              <a:cs typeface="+mn-cs"/>
            </a:rPr>
            <a:t>に低下</a:t>
          </a:r>
          <a:r>
            <a:rPr kumimoji="1" lang="ja-JP" altLang="en-US" sz="1100" b="0" i="0" baseline="0">
              <a:solidFill>
                <a:schemeClr val="dk1"/>
              </a:solidFill>
              <a:effectLst/>
              <a:latin typeface="+mn-lt"/>
              <a:ea typeface="+mn-ea"/>
              <a:cs typeface="+mn-cs"/>
            </a:rPr>
            <a:t>し、令和６年度も同様の</a:t>
          </a:r>
          <a:r>
            <a:rPr kumimoji="1" lang="en-US" altLang="ja-JP" sz="1100" b="0" i="0" baseline="0">
              <a:solidFill>
                <a:schemeClr val="dk1"/>
              </a:solidFill>
              <a:effectLst/>
              <a:latin typeface="+mn-lt"/>
              <a:ea typeface="+mn-ea"/>
              <a:cs typeface="+mn-cs"/>
            </a:rPr>
            <a:t>0.65</a:t>
          </a:r>
          <a:r>
            <a:rPr kumimoji="1" lang="ja-JP" altLang="en-US"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全国平均や県内平均を上回っているものの</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類似団体内では下位に位置していることから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財政基盤の強化が必要。</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年度の経常収支比率は，</a:t>
          </a:r>
          <a:r>
            <a:rPr kumimoji="1" lang="ja-JP" altLang="en-US"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1.3</a:t>
          </a:r>
          <a:r>
            <a:rPr kumimoji="1" lang="ja-JP" altLang="en-US" sz="1100" b="0" i="0" baseline="0">
              <a:solidFill>
                <a:schemeClr val="dk1"/>
              </a:solidFill>
              <a:effectLst/>
              <a:latin typeface="+mn-lt"/>
              <a:ea typeface="+mn-ea"/>
              <a:cs typeface="+mn-cs"/>
            </a:rPr>
            <a:t>ポイント減少の</a:t>
          </a:r>
          <a:r>
            <a:rPr kumimoji="1" lang="en-US" altLang="ja-JP" sz="1100" b="0" i="0" baseline="0">
              <a:solidFill>
                <a:schemeClr val="dk1"/>
              </a:solidFill>
              <a:effectLst/>
              <a:latin typeface="+mn-lt"/>
              <a:ea typeface="+mn-ea"/>
              <a:cs typeface="+mn-cs"/>
            </a:rPr>
            <a:t>93.4</a:t>
          </a:r>
          <a:r>
            <a:rPr kumimoji="1" lang="ja-JP" altLang="en-US" sz="1100" b="0" i="0" baseline="0">
              <a:solidFill>
                <a:schemeClr val="dk1"/>
              </a:solidFill>
              <a:effectLst/>
              <a:latin typeface="+mn-lt"/>
              <a:ea typeface="+mn-ea"/>
              <a:cs typeface="+mn-cs"/>
            </a:rPr>
            <a:t>となった。令和５年度に比べて、</a:t>
          </a:r>
          <a:r>
            <a:rPr kumimoji="1" lang="ja-JP" altLang="ja-JP" sz="1100" b="0" i="0" baseline="0">
              <a:solidFill>
                <a:schemeClr val="dk1"/>
              </a:solidFill>
              <a:effectLst/>
              <a:latin typeface="+mn-lt"/>
              <a:ea typeface="+mn-ea"/>
              <a:cs typeface="+mn-cs"/>
            </a:rPr>
            <a:t>分母である経常一般財源</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臨時財政対策債等が大きく伸び</a:t>
          </a:r>
          <a:r>
            <a:rPr kumimoji="1" lang="ja-JP" altLang="en-US" sz="1100" b="0" i="0" baseline="0">
              <a:solidFill>
                <a:schemeClr val="dk1"/>
              </a:solidFill>
              <a:effectLst/>
              <a:latin typeface="+mn-lt"/>
              <a:ea typeface="+mn-ea"/>
              <a:cs typeface="+mn-cs"/>
            </a:rPr>
            <a:t>たことが、比率減少の主な要因である。分子についても、人事院勧告による職員給の改定や、物価高騰の影響を反映した物件費の増、公定価格の改定による扶助費の増などの増加要因が重なり、上昇となったものの、分母がその要因以上に上昇したため、</a:t>
          </a:r>
          <a:r>
            <a:rPr kumimoji="1" lang="ja-JP" altLang="ja-JP" sz="1100" b="0" i="0" baseline="0">
              <a:solidFill>
                <a:schemeClr val="dk1"/>
              </a:solidFill>
              <a:effectLst/>
              <a:latin typeface="+mn-lt"/>
              <a:ea typeface="+mn-ea"/>
              <a:cs typeface="+mn-cs"/>
            </a:rPr>
            <a:t>比率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全国平均及び県内平均を上回っていることから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事業の選択と集中による市債発行額の抑制、財政状況に応じた繰上償還の実施等により、公債費の圧縮に努めるなど、経常的経費の削減に努める。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64</xdr:row>
      <xdr:rowOff>34544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8186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917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62</xdr:row>
      <xdr:rowOff>49276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3787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63</xdr:row>
      <xdr:rowOff>51562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7876"/>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100076</xdr:rowOff>
    </xdr:from>
    <xdr:to>
      <xdr:col>11</xdr:col>
      <xdr:colOff>82550</xdr:colOff>
      <xdr:row>61</xdr:row>
      <xdr:rowOff>30226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人事院勧告による職員</a:t>
          </a:r>
          <a:r>
            <a:rPr kumimoji="1" lang="ja-JP" altLang="en-US" sz="1100" b="0" i="0" baseline="0">
              <a:solidFill>
                <a:schemeClr val="tx1"/>
              </a:solidFill>
              <a:effectLst/>
              <a:latin typeface="+mn-lt"/>
              <a:ea typeface="+mn-ea"/>
              <a:cs typeface="+mn-cs"/>
            </a:rPr>
            <a:t>給</a:t>
          </a:r>
          <a:r>
            <a:rPr kumimoji="1" lang="ja-JP" altLang="en-US" sz="1100" b="0" i="0" baseline="0">
              <a:solidFill>
                <a:schemeClr val="dk1"/>
              </a:solidFill>
              <a:effectLst/>
              <a:latin typeface="+mn-lt"/>
              <a:ea typeface="+mn-ea"/>
              <a:cs typeface="+mn-cs"/>
            </a:rPr>
            <a:t>の改定や、物価高騰の影響を反映した物件費の増等により、上昇となったものの、</a:t>
          </a:r>
          <a:r>
            <a:rPr kumimoji="1" lang="ja-JP" altLang="ja-JP" sz="1100" b="0" i="0" baseline="0">
              <a:solidFill>
                <a:schemeClr val="dk1"/>
              </a:solidFill>
              <a:effectLst/>
              <a:latin typeface="+mn-lt"/>
              <a:ea typeface="+mn-ea"/>
              <a:cs typeface="+mn-cs"/>
            </a:rPr>
            <a:t>集中改革プラン等の実施による職員数の見直しにより人口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人当たり人件費・物件費等決算額は全国平均、県内平均、類似団体内平均を下回っていることから、適正な定員管理、固定費圧縮による物件費の削減への取組みを進めていく。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119774</xdr:rowOff>
    </xdr:from>
    <xdr:to>
      <xdr:col>23</xdr:col>
      <xdr:colOff>133350</xdr:colOff>
      <xdr:row>84</xdr:row>
      <xdr:rowOff>45200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78674"/>
          <a:ext cx="838200" cy="2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85872</xdr:rowOff>
    </xdr:from>
    <xdr:to>
      <xdr:col>19</xdr:col>
      <xdr:colOff>133350</xdr:colOff>
      <xdr:row>82</xdr:row>
      <xdr:rowOff>119774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4772"/>
          <a:ext cx="8890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23668</xdr:rowOff>
    </xdr:from>
    <xdr:to>
      <xdr:col>15</xdr:col>
      <xdr:colOff>82550</xdr:colOff>
      <xdr:row>82</xdr:row>
      <xdr:rowOff>85872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2568"/>
          <a:ext cx="8890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161113</xdr:rowOff>
    </xdr:from>
    <xdr:to>
      <xdr:col>11</xdr:col>
      <xdr:colOff>31750</xdr:colOff>
      <xdr:row>82</xdr:row>
      <xdr:rowOff>23668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48563"/>
          <a:ext cx="8890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165850</xdr:rowOff>
    </xdr:from>
    <xdr:to>
      <xdr:col>23</xdr:col>
      <xdr:colOff>184150</xdr:colOff>
      <xdr:row>84</xdr:row>
      <xdr:rowOff>96000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9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10927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68974</xdr:rowOff>
    </xdr:from>
    <xdr:to>
      <xdr:col>19</xdr:col>
      <xdr:colOff>184150</xdr:colOff>
      <xdr:row>82</xdr:row>
      <xdr:rowOff>170574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9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35072</xdr:rowOff>
    </xdr:from>
    <xdr:to>
      <xdr:col>15</xdr:col>
      <xdr:colOff>133350</xdr:colOff>
      <xdr:row>82</xdr:row>
      <xdr:rowOff>136672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146849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144318</xdr:rowOff>
    </xdr:from>
    <xdr:to>
      <xdr:col>11</xdr:col>
      <xdr:colOff>82550</xdr:colOff>
      <xdr:row>82</xdr:row>
      <xdr:rowOff>74468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84645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110313</xdr:rowOff>
    </xdr:from>
    <xdr:to>
      <xdr:col>7</xdr:col>
      <xdr:colOff>31750</xdr:colOff>
      <xdr:row>82</xdr:row>
      <xdr:rowOff>40463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50640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6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特殊勤務手当の見直しなどを通じて行財政改革に努めており、全国市平均、類似団体内平均と比べ、低い水準となっている。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2348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22225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集中改革プラン等の実施による職員数の見直しに努めており、人口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人当たり職員数は横ばい傾向にあるが、全国平均、県内平均、類似団体内平均をいずれも下回っている。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今後も、必要な人員を確保した上で、適正な定員管理に努める。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110672</xdr:rowOff>
    </xdr:from>
    <xdr:to>
      <xdr:col>81</xdr:col>
      <xdr:colOff>44450</xdr:colOff>
      <xdr:row>59</xdr:row>
      <xdr:rowOff>121013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2622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107224</xdr:rowOff>
    </xdr:from>
    <xdr:to>
      <xdr:col>77</xdr:col>
      <xdr:colOff>44450</xdr:colOff>
      <xdr:row>59</xdr:row>
      <xdr:rowOff>121013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227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107224</xdr:rowOff>
    </xdr:from>
    <xdr:to>
      <xdr:col>72</xdr:col>
      <xdr:colOff>203200</xdr:colOff>
      <xdr:row>59</xdr:row>
      <xdr:rowOff>114119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227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96883</xdr:rowOff>
    </xdr:from>
    <xdr:to>
      <xdr:col>68</xdr:col>
      <xdr:colOff>152400</xdr:colOff>
      <xdr:row>59</xdr:row>
      <xdr:rowOff>114119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1243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59872</xdr:rowOff>
    </xdr:from>
    <xdr:to>
      <xdr:col>81</xdr:col>
      <xdr:colOff>95250</xdr:colOff>
      <xdr:row>59</xdr:row>
      <xdr:rowOff>161472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76399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2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56424</xdr:rowOff>
    </xdr:from>
    <xdr:to>
      <xdr:col>73</xdr:col>
      <xdr:colOff>44450</xdr:colOff>
      <xdr:row>59</xdr:row>
      <xdr:rowOff>158024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168201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46083</xdr:rowOff>
    </xdr:from>
    <xdr:to>
      <xdr:col>64</xdr:col>
      <xdr:colOff>152400</xdr:colOff>
      <xdr:row>59</xdr:row>
      <xdr:rowOff>147683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157860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実質公債費比率は改善しているものの、過去に実施した大型プロジェクト、道路や学校等の社会資本整備や国の数次にわたる経済対策に伴う市債発行等が影響してお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長中期的視点に立った事業の選択と集中、財政状況に応じた繰上償還等により、実質公債費比率改善、財政の健全化に努める。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43</xdr:row>
      <xdr:rowOff>14817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11724"/>
          <a:ext cx="0" cy="127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49288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3641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11386</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52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49288</xdr:rowOff>
    </xdr:from>
    <xdr:to>
      <xdr:col>77</xdr:col>
      <xdr:colOff>44450</xdr:colOff>
      <xdr:row>43</xdr:row>
      <xdr:rowOff>95250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4216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154819</xdr:rowOff>
    </xdr:from>
    <xdr:to>
      <xdr:col>77</xdr:col>
      <xdr:colOff>95250</xdr:colOff>
      <xdr:row>39</xdr:row>
      <xdr:rowOff>84969</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118231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154819</xdr:rowOff>
    </xdr:from>
    <xdr:to>
      <xdr:col>73</xdr:col>
      <xdr:colOff>44450</xdr:colOff>
      <xdr:row>39</xdr:row>
      <xdr:rowOff>84969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118231</xdr:rowOff>
    </xdr:from>
    <xdr:to>
      <xdr:col>68</xdr:col>
      <xdr:colOff>152400</xdr:colOff>
      <xdr:row>44</xdr:row>
      <xdr:rowOff>61685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49058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143328</xdr:rowOff>
    </xdr:from>
    <xdr:to>
      <xdr:col>68</xdr:col>
      <xdr:colOff>203200</xdr:colOff>
      <xdr:row>39</xdr:row>
      <xdr:rowOff>73478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8362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20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67431</xdr:rowOff>
    </xdr:from>
    <xdr:to>
      <xdr:col>68</xdr:col>
      <xdr:colOff>203200</xdr:colOff>
      <xdr:row>43</xdr:row>
      <xdr:rowOff>169031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153808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10885</xdr:rowOff>
    </xdr:from>
    <xdr:to>
      <xdr:col>64</xdr:col>
      <xdr:colOff>152400</xdr:colOff>
      <xdr:row>44</xdr:row>
      <xdr:rowOff>112485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97262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a:t>
          </a:r>
          <a:r>
            <a:rPr kumimoji="1" lang="ja-JP" altLang="en-US" sz="1100" b="0" i="0" baseline="0">
              <a:solidFill>
                <a:schemeClr val="dk1"/>
              </a:solidFill>
              <a:effectLst/>
              <a:latin typeface="+mn-lt"/>
              <a:ea typeface="+mn-ea"/>
              <a:cs typeface="+mn-cs"/>
            </a:rPr>
            <a:t>将来負担比率</a:t>
          </a:r>
          <a:r>
            <a:rPr kumimoji="1" lang="ja-JP" altLang="ja-JP" sz="1100" b="0" i="0" baseline="0">
              <a:solidFill>
                <a:schemeClr val="dk1"/>
              </a:solidFill>
              <a:effectLst/>
              <a:latin typeface="+mn-lt"/>
              <a:ea typeface="+mn-ea"/>
              <a:cs typeface="+mn-cs"/>
            </a:rPr>
            <a:t>は改善しているものの、過去に実施した大型プロジェクト、道路や学校等の社会資本整備や国の数次にわたる経済対策に伴う市債発行等が影響してお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長中期的視点に</a:t>
          </a:r>
          <a:r>
            <a:rPr kumimoji="1" lang="ja-JP" altLang="en-US" sz="1100" b="0" i="0" baseline="0">
              <a:solidFill>
                <a:schemeClr val="dk1"/>
              </a:solidFill>
              <a:effectLst/>
              <a:latin typeface="+mn-lt"/>
              <a:ea typeface="+mn-ea"/>
              <a:cs typeface="+mn-cs"/>
            </a:rPr>
            <a:t>立った</a:t>
          </a:r>
          <a:r>
            <a:rPr kumimoji="1" lang="ja-JP" altLang="ja-JP" sz="1100" b="0" i="0" baseline="0">
              <a:solidFill>
                <a:schemeClr val="dk1"/>
              </a:solidFill>
              <a:effectLst/>
              <a:latin typeface="+mn-lt"/>
              <a:ea typeface="+mn-ea"/>
              <a:cs typeface="+mn-cs"/>
            </a:rPr>
            <a:t>事業の選択と集中、財政状況に応じた繰上償還等により</a:t>
          </a:r>
          <a:r>
            <a:rPr kumimoji="1" lang="ja-JP" altLang="en-US" sz="1100" b="0" i="0" baseline="0">
              <a:solidFill>
                <a:schemeClr val="dk1"/>
              </a:solidFill>
              <a:effectLst/>
              <a:latin typeface="+mn-lt"/>
              <a:ea typeface="+mn-ea"/>
              <a:cs typeface="+mn-cs"/>
            </a:rPr>
            <a:t>、将来負担比</a:t>
          </a:r>
          <a:r>
            <a:rPr kumimoji="1" lang="ja-JP" altLang="ja-JP" sz="1100" b="0" i="0" baseline="0">
              <a:solidFill>
                <a:schemeClr val="dk1"/>
              </a:solidFill>
              <a:effectLst/>
              <a:latin typeface="+mn-lt"/>
              <a:ea typeface="+mn-ea"/>
              <a:cs typeface="+mn-cs"/>
            </a:rPr>
            <a:t>率改善、財政の健全化に努める。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118049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40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90126</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69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118049</xdr:rowOff>
    </xdr:from>
    <xdr:to>
      <xdr:col>81</xdr:col>
      <xdr:colOff>133350</xdr:colOff>
      <xdr:row>21</xdr:row>
      <xdr:rowOff>118049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7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20622</xdr:rowOff>
    </xdr:from>
    <xdr:to>
      <xdr:col>81</xdr:col>
      <xdr:colOff>44450</xdr:colOff>
      <xdr:row>20</xdr:row>
      <xdr:rowOff>57392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3449622"/>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57392</xdr:rowOff>
    </xdr:from>
    <xdr:to>
      <xdr:col>77</xdr:col>
      <xdr:colOff>44450</xdr:colOff>
      <xdr:row>21</xdr:row>
      <xdr:rowOff>3145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3486392"/>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3145</xdr:rowOff>
    </xdr:from>
    <xdr:to>
      <xdr:col>72</xdr:col>
      <xdr:colOff>203200</xdr:colOff>
      <xdr:row>21</xdr:row>
      <xdr:rowOff>77833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3603595"/>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77833</xdr:rowOff>
    </xdr:from>
    <xdr:to>
      <xdr:col>68</xdr:col>
      <xdr:colOff>152400</xdr:colOff>
      <xdr:row>22</xdr:row>
      <xdr:rowOff>122404</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3678283"/>
          <a:ext cx="889000" cy="2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80675</xdr:rowOff>
    </xdr:from>
    <xdr:to>
      <xdr:col>68</xdr:col>
      <xdr:colOff>203200</xdr:colOff>
      <xdr:row>14</xdr:row>
      <xdr:rowOff>10825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3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21002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101358</xdr:rowOff>
    </xdr:from>
    <xdr:to>
      <xdr:col>64</xdr:col>
      <xdr:colOff>152400</xdr:colOff>
      <xdr:row>14</xdr:row>
      <xdr:rowOff>31508</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41685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141272</xdr:rowOff>
    </xdr:from>
    <xdr:to>
      <xdr:col>81</xdr:col>
      <xdr:colOff>95250</xdr:colOff>
      <xdr:row>20</xdr:row>
      <xdr:rowOff>71422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33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113349</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337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6592</xdr:rowOff>
    </xdr:from>
    <xdr:to>
      <xdr:col>77</xdr:col>
      <xdr:colOff>95250</xdr:colOff>
      <xdr:row>20</xdr:row>
      <xdr:rowOff>108192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4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92969</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52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123795</xdr:rowOff>
    </xdr:from>
    <xdr:to>
      <xdr:col>73</xdr:col>
      <xdr:colOff>44450</xdr:colOff>
      <xdr:row>21</xdr:row>
      <xdr:rowOff>53945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35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38722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363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27033</xdr:rowOff>
    </xdr:from>
    <xdr:to>
      <xdr:col>68</xdr:col>
      <xdr:colOff>203200</xdr:colOff>
      <xdr:row>21</xdr:row>
      <xdr:rowOff>128633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6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113410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71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71604</xdr:rowOff>
    </xdr:from>
    <xdr:to>
      <xdr:col>64</xdr:col>
      <xdr:colOff>152400</xdr:colOff>
      <xdr:row>23</xdr:row>
      <xdr:rowOff>1754</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8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157981</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9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集中改革プラン等の実施による職員数の見直しにより全国平均、県内平均、類似団体内平均を下回っている。今後とも必要な人員を確保したうえで、適正な定員管理に努める。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120650</xdr:rowOff>
    </xdr:from>
    <xdr:to>
      <xdr:col>24</xdr:col>
      <xdr:colOff>25400</xdr:colOff>
      <xdr:row>34</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78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19050</xdr:rowOff>
    </xdr:from>
    <xdr:to>
      <xdr:col>19</xdr:col>
      <xdr:colOff>187325</xdr:colOff>
      <xdr:row>33</xdr:row>
      <xdr:rowOff>120650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76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33</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5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33</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5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120650</xdr:rowOff>
    </xdr:from>
    <xdr:to>
      <xdr:col>24</xdr:col>
      <xdr:colOff>76200</xdr:colOff>
      <xdr:row>34</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69850</xdr:rowOff>
    </xdr:from>
    <xdr:to>
      <xdr:col>20</xdr:col>
      <xdr:colOff>38100</xdr:colOff>
      <xdr:row>34</xdr:row>
      <xdr:rowOff>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9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139700</xdr:rowOff>
    </xdr:from>
    <xdr:to>
      <xdr:col>15</xdr:col>
      <xdr:colOff>149225</xdr:colOff>
      <xdr:row>33</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69850</xdr:rowOff>
    </xdr:from>
    <xdr:to>
      <xdr:col>6</xdr:col>
      <xdr:colOff>171450</xdr:colOff>
      <xdr:row>34</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物件費に係る経常収支比率は、</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ポイント増加。物価高騰</a:t>
          </a:r>
          <a:r>
            <a:rPr kumimoji="1" lang="ja-JP" altLang="en-US" sz="1100" b="0" i="0" baseline="0">
              <a:solidFill>
                <a:schemeClr val="dk1"/>
              </a:solidFill>
              <a:effectLst/>
              <a:latin typeface="+mn-lt"/>
              <a:ea typeface="+mn-ea"/>
              <a:cs typeface="+mn-cs"/>
            </a:rPr>
            <a:t>のほか、学校給食公会計化</a:t>
          </a:r>
          <a:r>
            <a:rPr kumimoji="1" lang="ja-JP" altLang="ja-JP" sz="1100" b="0" i="0" baseline="0">
              <a:solidFill>
                <a:schemeClr val="dk1"/>
              </a:solidFill>
              <a:effectLst/>
              <a:latin typeface="+mn-lt"/>
              <a:ea typeface="+mn-ea"/>
              <a:cs typeface="+mn-cs"/>
            </a:rPr>
            <a:t>により物件費が増加したこと</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主な要因である。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6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14</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6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120650</xdr:rowOff>
    </xdr:from>
    <xdr:to>
      <xdr:col>69</xdr:col>
      <xdr:colOff>92075</xdr:colOff>
      <xdr:row>13</xdr:row>
      <xdr:rowOff>133350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4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xdr:rowOff>
    </xdr:from>
    <xdr:to>
      <xdr:col>74</xdr:col>
      <xdr:colOff>31750</xdr:colOff>
      <xdr:row>14</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82550</xdr:rowOff>
    </xdr:from>
    <xdr:to>
      <xdr:col>69</xdr:col>
      <xdr:colOff>142875</xdr:colOff>
      <xdr:row>14</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a:t>
          </a:r>
          <a:r>
            <a:rPr kumimoji="1" lang="ja-JP" altLang="en-US" sz="1100" b="0" i="0" baseline="0">
              <a:solidFill>
                <a:schemeClr val="dk1"/>
              </a:solidFill>
              <a:effectLst/>
              <a:latin typeface="+mn-lt"/>
              <a:ea typeface="+mn-ea"/>
              <a:cs typeface="+mn-cs"/>
            </a:rPr>
            <a:t>が県内平均、</a:t>
          </a:r>
          <a:r>
            <a:rPr kumimoji="1" lang="ja-JP" altLang="ja-JP" sz="1100" b="0" i="0" baseline="0">
              <a:solidFill>
                <a:schemeClr val="dk1"/>
              </a:solidFill>
              <a:effectLst/>
              <a:latin typeface="+mn-lt"/>
              <a:ea typeface="+mn-ea"/>
              <a:cs typeface="+mn-cs"/>
            </a:rPr>
            <a:t>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児童手当制度の改正のほか、</a:t>
          </a:r>
          <a:r>
            <a:rPr kumimoji="1" lang="ja-JP" altLang="ja-JP" sz="1100" b="0" i="0" baseline="0">
              <a:solidFill>
                <a:schemeClr val="dk1"/>
              </a:solidFill>
              <a:effectLst/>
              <a:latin typeface="+mn-lt"/>
              <a:ea typeface="+mn-ea"/>
              <a:cs typeface="+mn-cs"/>
            </a:rPr>
            <a:t>公定価格改定に伴うこども園</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障がい者関係での増加など扶助費は増加傾向にある。制度の周知等により運用の適正化（ジェネリック医薬品の推進等）に努め、財政への影響を抑える。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547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45357</xdr:rowOff>
    </xdr:from>
    <xdr:to>
      <xdr:col>15</xdr:col>
      <xdr:colOff>98425</xdr:colOff>
      <xdr:row>58</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89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45357</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89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その他に係る経常収支比率については、降雪量が前年度に比べて多かったことによる維持補修費の増や、高齢化の進展に伴う介護保険事業や後期高齢者医療事業への繰出金が増加したことが影響し、</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ポイントの増加となった。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56</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令和４年度は学校給食無償化対象学年拡大</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令和５年度は学校給食無償化小中学校全学年に拡大やプレミアム商品券発行など</a:t>
          </a:r>
          <a:r>
            <a:rPr kumimoji="1" lang="ja-JP" altLang="en-US" sz="1050" b="0" i="0" baseline="0">
              <a:solidFill>
                <a:schemeClr val="dk1"/>
              </a:solidFill>
              <a:effectLst/>
              <a:latin typeface="+mn-lt"/>
              <a:ea typeface="+mn-ea"/>
              <a:cs typeface="+mn-cs"/>
            </a:rPr>
            <a:t>により</a:t>
          </a:r>
          <a:r>
            <a:rPr kumimoji="1" lang="ja-JP" altLang="ja-JP" sz="1050" b="0" i="0" baseline="0">
              <a:solidFill>
                <a:schemeClr val="dk1"/>
              </a:solidFill>
              <a:effectLst/>
              <a:latin typeface="+mn-lt"/>
              <a:ea typeface="+mn-ea"/>
              <a:cs typeface="+mn-cs"/>
            </a:rPr>
            <a:t>上昇</a:t>
          </a:r>
          <a:r>
            <a:rPr kumimoji="1" lang="ja-JP" altLang="en-US" sz="1050" b="0" i="0" baseline="0">
              <a:solidFill>
                <a:schemeClr val="dk1"/>
              </a:solidFill>
              <a:effectLst/>
              <a:latin typeface="+mn-lt"/>
              <a:ea typeface="+mn-ea"/>
              <a:cs typeface="+mn-cs"/>
            </a:rPr>
            <a:t>。令和６年度に減少となった主な要因としては、学校給食公会計化が挙げられる。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他団体に比べ率が大きい要因は公共下水道事業への繰出しの割合の高さにある。公共下水道事業においては、①市域が広い、②集落が平坦部に点在している、などにより整備費用が多額となるため企業債発行額が増加した結果、公債費繰出が多額となっている。整備計画の見直しや接続促進策の実施による料金収入の確保などにより繰出金の圧縮を目指してい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40</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8782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40</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7792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603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39</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603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169926</xdr:rowOff>
    </xdr:from>
    <xdr:to>
      <xdr:col>78</xdr:col>
      <xdr:colOff>120650</xdr:colOff>
      <xdr:row>40</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84853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94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23622</xdr:rowOff>
    </xdr:from>
    <xdr:to>
      <xdr:col>65</xdr:col>
      <xdr:colOff>53975</xdr:colOff>
      <xdr:row>39</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109999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公債費に係る経常収支比率は改善しているものの、過去に実施した大型プロジェクト、道路や学校等の社会資本整備や国の数次にわたる経済対策に伴う市債発行等の影響が依然として残っており、全国平均、</a:t>
          </a:r>
          <a:r>
            <a:rPr kumimoji="1" lang="ja-JP" altLang="en-US" sz="1100" b="0" i="0" baseline="0">
              <a:solidFill>
                <a:schemeClr val="dk1"/>
              </a:solidFill>
              <a:effectLst/>
              <a:latin typeface="+mn-lt"/>
              <a:ea typeface="+mn-ea"/>
              <a:cs typeface="+mn-cs"/>
            </a:rPr>
            <a:t>県内平均、</a:t>
          </a:r>
          <a:r>
            <a:rPr kumimoji="1" lang="ja-JP" altLang="ja-JP" sz="1100" b="0" i="0" baseline="0">
              <a:solidFill>
                <a:schemeClr val="dk1"/>
              </a:solidFill>
              <a:effectLst/>
              <a:latin typeface="+mn-lt"/>
              <a:ea typeface="+mn-ea"/>
              <a:cs typeface="+mn-cs"/>
            </a:rPr>
            <a:t>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引続き、事業の選択と集中、財政状況に応じた繰上償還等により公債費の抑制に努める。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73116</xdr:rowOff>
    </xdr:from>
    <xdr:to>
      <xdr:col>24</xdr:col>
      <xdr:colOff>25400</xdr:colOff>
      <xdr:row>79</xdr:row>
      <xdr:rowOff>131899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176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131899</xdr:rowOff>
    </xdr:from>
    <xdr:to>
      <xdr:col>19</xdr:col>
      <xdr:colOff>187325</xdr:colOff>
      <xdr:row>79</xdr:row>
      <xdr:rowOff>171087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764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171087</xdr:rowOff>
    </xdr:from>
    <xdr:to>
      <xdr:col>15</xdr:col>
      <xdr:colOff>98425</xdr:colOff>
      <xdr:row>80</xdr:row>
      <xdr:rowOff>6169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715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6169</xdr:rowOff>
    </xdr:from>
    <xdr:to>
      <xdr:col>11</xdr:col>
      <xdr:colOff>9525</xdr:colOff>
      <xdr:row>80</xdr:row>
      <xdr:rowOff>97608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221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22316</xdr:rowOff>
    </xdr:from>
    <xdr:to>
      <xdr:col>24</xdr:col>
      <xdr:colOff>76200</xdr:colOff>
      <xdr:row>79</xdr:row>
      <xdr:rowOff>123916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165843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81099</xdr:rowOff>
    </xdr:from>
    <xdr:to>
      <xdr:col>20</xdr:col>
      <xdr:colOff>38100</xdr:colOff>
      <xdr:row>80</xdr:row>
      <xdr:rowOff>11249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167476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12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120287</xdr:rowOff>
    </xdr:from>
    <xdr:to>
      <xdr:col>15</xdr:col>
      <xdr:colOff>149225</xdr:colOff>
      <xdr:row>80</xdr:row>
      <xdr:rowOff>50437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35214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5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126819</xdr:rowOff>
    </xdr:from>
    <xdr:to>
      <xdr:col>11</xdr:col>
      <xdr:colOff>60325</xdr:colOff>
      <xdr:row>80</xdr:row>
      <xdr:rowOff>56969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41746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46808</xdr:rowOff>
    </xdr:from>
    <xdr:to>
      <xdr:col>6</xdr:col>
      <xdr:colOff>171450</xdr:colOff>
      <xdr:row>80</xdr:row>
      <xdr:rowOff>148408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133185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公債費の割合が高いことから、全国平均と比較すると公債費以外の割合が低くなっている。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特に人件費については、職員数の見直し効果も相まって相対的に数値が低くなっている。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77470</xdr:rowOff>
    </xdr:from>
    <xdr:to>
      <xdr:col>82</xdr:col>
      <xdr:colOff>107950</xdr:colOff>
      <xdr:row>75</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936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75</xdr:row>
      <xdr:rowOff>107950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661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119380</xdr:rowOff>
    </xdr:from>
    <xdr:to>
      <xdr:col>73</xdr:col>
      <xdr:colOff>180975</xdr:colOff>
      <xdr:row>73</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463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119380</xdr:rowOff>
    </xdr:from>
    <xdr:to>
      <xdr:col>69</xdr:col>
      <xdr:colOff>92075</xdr:colOff>
      <xdr:row>73</xdr:row>
      <xdr:rowOff>168910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4637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166387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68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57150</xdr:rowOff>
    </xdr:from>
    <xdr:to>
      <xdr:col>78</xdr:col>
      <xdr:colOff>120650</xdr:colOff>
      <xdr:row>75</xdr:row>
      <xdr:rowOff>158750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168927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68580</xdr:rowOff>
    </xdr:from>
    <xdr:to>
      <xdr:col>69</xdr:col>
      <xdr:colOff>142875</xdr:colOff>
      <xdr:row>72</xdr:row>
      <xdr:rowOff>170180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118110</xdr:rowOff>
    </xdr:from>
    <xdr:to>
      <xdr:col>65</xdr:col>
      <xdr:colOff>53975</xdr:colOff>
      <xdr:row>74</xdr:row>
      <xdr:rowOff>48260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58437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164640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154463</xdr:rowOff>
    </xdr:from>
    <xdr:to>
      <xdr:col>29</xdr:col>
      <xdr:colOff>127000</xdr:colOff>
      <xdr:row>20</xdr:row>
      <xdr:rowOff>50586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59638"/>
          <a:ext cx="647700" cy="6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50586</xdr:rowOff>
    </xdr:from>
    <xdr:to>
      <xdr:col>26</xdr:col>
      <xdr:colOff>50800</xdr:colOff>
      <xdr:row>20</xdr:row>
      <xdr:rowOff>87711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27211"/>
          <a:ext cx="698500" cy="3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87711</xdr:rowOff>
    </xdr:from>
    <xdr:to>
      <xdr:col>22</xdr:col>
      <xdr:colOff>114300</xdr:colOff>
      <xdr:row>20</xdr:row>
      <xdr:rowOff>88123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64336"/>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88123</xdr:rowOff>
    </xdr:from>
    <xdr:to>
      <xdr:col>18</xdr:col>
      <xdr:colOff>177800</xdr:colOff>
      <xdr:row>20</xdr:row>
      <xdr:rowOff>88809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6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103663</xdr:rowOff>
    </xdr:from>
    <xdr:to>
      <xdr:col>29</xdr:col>
      <xdr:colOff>177800</xdr:colOff>
      <xdr:row>20</xdr:row>
      <xdr:rowOff>33813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0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12240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1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171236</xdr:rowOff>
    </xdr:from>
    <xdr:to>
      <xdr:col>26</xdr:col>
      <xdr:colOff>101600</xdr:colOff>
      <xdr:row>20</xdr:row>
      <xdr:rowOff>101386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7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86163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6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36911</xdr:rowOff>
    </xdr:from>
    <xdr:to>
      <xdr:col>22</xdr:col>
      <xdr:colOff>165100</xdr:colOff>
      <xdr:row>20</xdr:row>
      <xdr:rowOff>138511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51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123288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9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37323</xdr:rowOff>
    </xdr:from>
    <xdr:to>
      <xdr:col>19</xdr:col>
      <xdr:colOff>38100</xdr:colOff>
      <xdr:row>20</xdr:row>
      <xdr:rowOff>138923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1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123700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0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38009</xdr:rowOff>
    </xdr:from>
    <xdr:to>
      <xdr:col>15</xdr:col>
      <xdr:colOff>101600</xdr:colOff>
      <xdr:row>20</xdr:row>
      <xdr:rowOff>139609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1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124386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584</xdr:rowOff>
    </xdr:from>
    <xdr:to>
      <xdr:col>29</xdr:col>
      <xdr:colOff>127000</xdr:colOff>
      <xdr:row>34</xdr:row>
      <xdr:rowOff>11252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268034"/>
          <a:ext cx="6477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310413</xdr:rowOff>
    </xdr:from>
    <xdr:to>
      <xdr:col>26</xdr:col>
      <xdr:colOff>50800</xdr:colOff>
      <xdr:row>34</xdr:row>
      <xdr:rowOff>584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234963"/>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279895</xdr:rowOff>
    </xdr:from>
    <xdr:to>
      <xdr:col>22</xdr:col>
      <xdr:colOff>114300</xdr:colOff>
      <xdr:row>33</xdr:row>
      <xdr:rowOff>310413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204445"/>
          <a:ext cx="698500" cy="30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279895</xdr:rowOff>
    </xdr:from>
    <xdr:to>
      <xdr:col>18</xdr:col>
      <xdr:colOff>177800</xdr:colOff>
      <xdr:row>33</xdr:row>
      <xdr:rowOff>299022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204445"/>
          <a:ext cx="698500" cy="1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303352</xdr:rowOff>
    </xdr:from>
    <xdr:to>
      <xdr:col>29</xdr:col>
      <xdr:colOff>177800</xdr:colOff>
      <xdr:row>34</xdr:row>
      <xdr:rowOff>62052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148429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292684</xdr:rowOff>
    </xdr:from>
    <xdr:to>
      <xdr:col>26</xdr:col>
      <xdr:colOff>101600</xdr:colOff>
      <xdr:row>34</xdr:row>
      <xdr:rowOff>51384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1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61561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986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259613</xdr:rowOff>
    </xdr:from>
    <xdr:to>
      <xdr:col>22</xdr:col>
      <xdr:colOff>165100</xdr:colOff>
      <xdr:row>34</xdr:row>
      <xdr:rowOff>18313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184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28490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95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229095</xdr:rowOff>
    </xdr:from>
    <xdr:to>
      <xdr:col>19</xdr:col>
      <xdr:colOff>38100</xdr:colOff>
      <xdr:row>33</xdr:row>
      <xdr:rowOff>330695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15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169422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92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248222</xdr:rowOff>
    </xdr:from>
    <xdr:to>
      <xdr:col>15</xdr:col>
      <xdr:colOff>101600</xdr:colOff>
      <xdr:row>34</xdr:row>
      <xdr:rowOff>6922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172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17099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94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122784</xdr:rowOff>
    </xdr:from>
    <xdr:to>
      <xdr:col>24</xdr:col>
      <xdr:colOff>63500</xdr:colOff>
      <xdr:row>38</xdr:row>
      <xdr:rowOff>66842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6434"/>
          <a:ext cx="838200" cy="1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66842</xdr:rowOff>
    </xdr:from>
    <xdr:to>
      <xdr:col>19</xdr:col>
      <xdr:colOff>177800</xdr:colOff>
      <xdr:row>38</xdr:row>
      <xdr:rowOff>137708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194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116513</xdr:rowOff>
    </xdr:from>
    <xdr:to>
      <xdr:col>15</xdr:col>
      <xdr:colOff>50800</xdr:colOff>
      <xdr:row>38</xdr:row>
      <xdr:rowOff>137708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31613"/>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116513</xdr:rowOff>
    </xdr:from>
    <xdr:to>
      <xdr:col>10</xdr:col>
      <xdr:colOff>114300</xdr:colOff>
      <xdr:row>39</xdr:row>
      <xdr:rowOff>16289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1613"/>
          <a:ext cx="889000" cy="7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71984</xdr:rowOff>
    </xdr:from>
    <xdr:to>
      <xdr:col>24</xdr:col>
      <xdr:colOff>114300</xdr:colOff>
      <xdr:row>38</xdr:row>
      <xdr:rowOff>2133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16042</xdr:rowOff>
    </xdr:from>
    <xdr:to>
      <xdr:col>20</xdr:col>
      <xdr:colOff>38100</xdr:colOff>
      <xdr:row>38</xdr:row>
      <xdr:rowOff>117642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108769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86908</xdr:rowOff>
    </xdr:from>
    <xdr:to>
      <xdr:col>15</xdr:col>
      <xdr:colOff>101600</xdr:colOff>
      <xdr:row>39</xdr:row>
      <xdr:rowOff>17058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8185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9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65713</xdr:rowOff>
    </xdr:from>
    <xdr:to>
      <xdr:col>10</xdr:col>
      <xdr:colOff>165100</xdr:colOff>
      <xdr:row>38</xdr:row>
      <xdr:rowOff>167313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158440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136939</xdr:rowOff>
    </xdr:from>
    <xdr:to>
      <xdr:col>6</xdr:col>
      <xdr:colOff>38100</xdr:colOff>
      <xdr:row>39</xdr:row>
      <xdr:rowOff>67089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58216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143243</xdr:rowOff>
    </xdr:from>
    <xdr:to>
      <xdr:col>24</xdr:col>
      <xdr:colOff>63500</xdr:colOff>
      <xdr:row>55</xdr:row>
      <xdr:rowOff>65543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30093"/>
          <a:ext cx="838200" cy="2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65543</xdr:rowOff>
    </xdr:from>
    <xdr:to>
      <xdr:col>19</xdr:col>
      <xdr:colOff>177800</xdr:colOff>
      <xdr:row>55</xdr:row>
      <xdr:rowOff>98346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95293"/>
          <a:ext cx="889000" cy="3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98346</xdr:rowOff>
    </xdr:from>
    <xdr:to>
      <xdr:col>15</xdr:col>
      <xdr:colOff>50800</xdr:colOff>
      <xdr:row>55</xdr:row>
      <xdr:rowOff>167063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28096"/>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167063</xdr:rowOff>
    </xdr:from>
    <xdr:to>
      <xdr:col>10</xdr:col>
      <xdr:colOff>114300</xdr:colOff>
      <xdr:row>56</xdr:row>
      <xdr:rowOff>27298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96813"/>
          <a:ext cx="8890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92443</xdr:rowOff>
    </xdr:from>
    <xdr:to>
      <xdr:col>24</xdr:col>
      <xdr:colOff>114300</xdr:colOff>
      <xdr:row>54</xdr:row>
      <xdr:rowOff>22593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115320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14743</xdr:rowOff>
    </xdr:from>
    <xdr:to>
      <xdr:col>20</xdr:col>
      <xdr:colOff>38100</xdr:colOff>
      <xdr:row>55</xdr:row>
      <xdr:rowOff>116343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107470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47546</xdr:rowOff>
    </xdr:from>
    <xdr:to>
      <xdr:col>15</xdr:col>
      <xdr:colOff>101600</xdr:colOff>
      <xdr:row>55</xdr:row>
      <xdr:rowOff>149146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7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140273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116263</xdr:rowOff>
    </xdr:from>
    <xdr:to>
      <xdr:col>10</xdr:col>
      <xdr:colOff>165100</xdr:colOff>
      <xdr:row>56</xdr:row>
      <xdr:rowOff>46413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37540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147948</xdr:rowOff>
    </xdr:from>
    <xdr:to>
      <xdr:col>6</xdr:col>
      <xdr:colOff>38100</xdr:colOff>
      <xdr:row>56</xdr:row>
      <xdr:rowOff>78098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94625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14986</xdr:rowOff>
    </xdr:from>
    <xdr:to>
      <xdr:col>24</xdr:col>
      <xdr:colOff>63500</xdr:colOff>
      <xdr:row>76</xdr:row>
      <xdr:rowOff>9906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73736"/>
          <a:ext cx="8382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51943</xdr:rowOff>
    </xdr:from>
    <xdr:to>
      <xdr:col>19</xdr:col>
      <xdr:colOff>177800</xdr:colOff>
      <xdr:row>76</xdr:row>
      <xdr:rowOff>9906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10693"/>
          <a:ext cx="889000" cy="1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51943</xdr:rowOff>
    </xdr:from>
    <xdr:to>
      <xdr:col>15</xdr:col>
      <xdr:colOff>50800</xdr:colOff>
      <xdr:row>75</xdr:row>
      <xdr:rowOff>125984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10693"/>
          <a:ext cx="8890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64135</xdr:rowOff>
    </xdr:from>
    <xdr:to>
      <xdr:col>10</xdr:col>
      <xdr:colOff>114300</xdr:colOff>
      <xdr:row>75</xdr:row>
      <xdr:rowOff>125984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22885"/>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135636</xdr:rowOff>
    </xdr:from>
    <xdr:to>
      <xdr:col>24</xdr:col>
      <xdr:colOff>114300</xdr:colOff>
      <xdr:row>75</xdr:row>
      <xdr:rowOff>65786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158513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130556</xdr:rowOff>
    </xdr:from>
    <xdr:to>
      <xdr:col>20</xdr:col>
      <xdr:colOff>38100</xdr:colOff>
      <xdr:row>76</xdr:row>
      <xdr:rowOff>60706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51833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8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1143</xdr:rowOff>
    </xdr:from>
    <xdr:to>
      <xdr:col>15</xdr:col>
      <xdr:colOff>101600</xdr:colOff>
      <xdr:row>75</xdr:row>
      <xdr:rowOff>102743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119270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75184</xdr:rowOff>
    </xdr:from>
    <xdr:to>
      <xdr:col>10</xdr:col>
      <xdr:colOff>165100</xdr:colOff>
      <xdr:row>76</xdr:row>
      <xdr:rowOff>5333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21861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13335</xdr:rowOff>
    </xdr:from>
    <xdr:to>
      <xdr:col>6</xdr:col>
      <xdr:colOff>38100</xdr:colOff>
      <xdr:row>75</xdr:row>
      <xdr:rowOff>114935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131462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62041</xdr:rowOff>
    </xdr:from>
    <xdr:to>
      <xdr:col>24</xdr:col>
      <xdr:colOff>63500</xdr:colOff>
      <xdr:row>93</xdr:row>
      <xdr:rowOff>136336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35441"/>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136336</xdr:rowOff>
    </xdr:from>
    <xdr:to>
      <xdr:col>19</xdr:col>
      <xdr:colOff>177800</xdr:colOff>
      <xdr:row>95</xdr:row>
      <xdr:rowOff>105246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81186"/>
          <a:ext cx="889000" cy="3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140940</xdr:rowOff>
    </xdr:from>
    <xdr:to>
      <xdr:col>15</xdr:col>
      <xdr:colOff>50800</xdr:colOff>
      <xdr:row>95</xdr:row>
      <xdr:rowOff>105246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914340"/>
          <a:ext cx="889000" cy="4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140940</xdr:rowOff>
    </xdr:from>
    <xdr:to>
      <xdr:col>10</xdr:col>
      <xdr:colOff>114300</xdr:colOff>
      <xdr:row>97</xdr:row>
      <xdr:rowOff>51722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914340"/>
          <a:ext cx="889000" cy="7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11241</xdr:rowOff>
    </xdr:from>
    <xdr:to>
      <xdr:col>24</xdr:col>
      <xdr:colOff>114300</xdr:colOff>
      <xdr:row>92</xdr:row>
      <xdr:rowOff>112841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34118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3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85536</xdr:rowOff>
    </xdr:from>
    <xdr:to>
      <xdr:col>20</xdr:col>
      <xdr:colOff>38100</xdr:colOff>
      <xdr:row>94</xdr:row>
      <xdr:rowOff>15686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32213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0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54446</xdr:rowOff>
    </xdr:from>
    <xdr:to>
      <xdr:col>15</xdr:col>
      <xdr:colOff>101600</xdr:colOff>
      <xdr:row>95</xdr:row>
      <xdr:rowOff>156046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1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90140</xdr:rowOff>
    </xdr:from>
    <xdr:to>
      <xdr:col>10</xdr:col>
      <xdr:colOff>165100</xdr:colOff>
      <xdr:row>93</xdr:row>
      <xdr:rowOff>20290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8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36817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6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922</xdr:rowOff>
    </xdr:from>
    <xdr:to>
      <xdr:col>6</xdr:col>
      <xdr:colOff>38100</xdr:colOff>
      <xdr:row>97</xdr:row>
      <xdr:rowOff>102522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119049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0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102308</xdr:rowOff>
    </xdr:from>
    <xdr:to>
      <xdr:col>55</xdr:col>
      <xdr:colOff>0</xdr:colOff>
      <xdr:row>37</xdr:row>
      <xdr:rowOff>22668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74508"/>
          <a:ext cx="838200" cy="9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94509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43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102308</xdr:rowOff>
    </xdr:from>
    <xdr:to>
      <xdr:col>50</xdr:col>
      <xdr:colOff>114300</xdr:colOff>
      <xdr:row>36</xdr:row>
      <xdr:rowOff>123578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74508"/>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68993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123578</xdr:rowOff>
    </xdr:from>
    <xdr:to>
      <xdr:col>45</xdr:col>
      <xdr:colOff>177800</xdr:colOff>
      <xdr:row>37</xdr:row>
      <xdr:rowOff>1865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95778"/>
          <a:ext cx="8890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56419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97648</xdr:rowOff>
    </xdr:from>
    <xdr:to>
      <xdr:col>41</xdr:col>
      <xdr:colOff>50800</xdr:colOff>
      <xdr:row>37</xdr:row>
      <xdr:rowOff>1865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41148"/>
          <a:ext cx="889000" cy="110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75426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107210</xdr:rowOff>
    </xdr:from>
    <xdr:to>
      <xdr:col>36</xdr:col>
      <xdr:colOff>165100</xdr:colOff>
      <xdr:row>32</xdr:row>
      <xdr:rowOff>37360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28487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143318</xdr:rowOff>
    </xdr:from>
    <xdr:to>
      <xdr:col>55</xdr:col>
      <xdr:colOff>50800</xdr:colOff>
      <xdr:row>37</xdr:row>
      <xdr:rowOff>73468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166195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51508</xdr:rowOff>
    </xdr:from>
    <xdr:to>
      <xdr:col>50</xdr:col>
      <xdr:colOff>165100</xdr:colOff>
      <xdr:row>36</xdr:row>
      <xdr:rowOff>153108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169635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72778</xdr:rowOff>
    </xdr:from>
    <xdr:to>
      <xdr:col>46</xdr:col>
      <xdr:colOff>38100</xdr:colOff>
      <xdr:row>37</xdr:row>
      <xdr:rowOff>2928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19455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122515</xdr:rowOff>
    </xdr:from>
    <xdr:to>
      <xdr:col>41</xdr:col>
      <xdr:colOff>101600</xdr:colOff>
      <xdr:row>37</xdr:row>
      <xdr:rowOff>52665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69192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46848</xdr:rowOff>
    </xdr:from>
    <xdr:to>
      <xdr:col>36</xdr:col>
      <xdr:colOff>165100</xdr:colOff>
      <xdr:row>30</xdr:row>
      <xdr:rowOff>148448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164975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6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83896</xdr:rowOff>
    </xdr:from>
    <xdr:to>
      <xdr:col>55</xdr:col>
      <xdr:colOff>0</xdr:colOff>
      <xdr:row>57</xdr:row>
      <xdr:rowOff>47295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13646"/>
          <a:ext cx="838200" cy="3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22657</xdr:rowOff>
    </xdr:from>
    <xdr:to>
      <xdr:col>50</xdr:col>
      <xdr:colOff>114300</xdr:colOff>
      <xdr:row>57</xdr:row>
      <xdr:rowOff>47295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52407"/>
          <a:ext cx="889000" cy="3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22657</xdr:rowOff>
    </xdr:from>
    <xdr:to>
      <xdr:col>45</xdr:col>
      <xdr:colOff>177800</xdr:colOff>
      <xdr:row>55</xdr:row>
      <xdr:rowOff>95682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52407"/>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95682</xdr:rowOff>
    </xdr:from>
    <xdr:to>
      <xdr:col>41</xdr:col>
      <xdr:colOff>50800</xdr:colOff>
      <xdr:row>56</xdr:row>
      <xdr:rowOff>105639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25432"/>
          <a:ext cx="889000" cy="1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33096</xdr:rowOff>
    </xdr:from>
    <xdr:to>
      <xdr:col>55</xdr:col>
      <xdr:colOff>50800</xdr:colOff>
      <xdr:row>55</xdr:row>
      <xdr:rowOff>134696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55973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167945</xdr:rowOff>
    </xdr:from>
    <xdr:to>
      <xdr:col>50</xdr:col>
      <xdr:colOff>165100</xdr:colOff>
      <xdr:row>57</xdr:row>
      <xdr:rowOff>98095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114622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143307</xdr:rowOff>
    </xdr:from>
    <xdr:to>
      <xdr:col>46</xdr:col>
      <xdr:colOff>38100</xdr:colOff>
      <xdr:row>55</xdr:row>
      <xdr:rowOff>73457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89984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44882</xdr:rowOff>
    </xdr:from>
    <xdr:to>
      <xdr:col>41</xdr:col>
      <xdr:colOff>101600</xdr:colOff>
      <xdr:row>55</xdr:row>
      <xdr:rowOff>146482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7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163009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54839</xdr:rowOff>
    </xdr:from>
    <xdr:to>
      <xdr:col>36</xdr:col>
      <xdr:colOff>165100</xdr:colOff>
      <xdr:row>56</xdr:row>
      <xdr:rowOff>156439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115436</xdr:rowOff>
    </xdr:from>
    <xdr:to>
      <xdr:col>55</xdr:col>
      <xdr:colOff>0</xdr:colOff>
      <xdr:row>79</xdr:row>
      <xdr:rowOff>71692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88536"/>
          <a:ext cx="838200" cy="1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99777</xdr:rowOff>
    </xdr:from>
    <xdr:to>
      <xdr:col>50</xdr:col>
      <xdr:colOff>114300</xdr:colOff>
      <xdr:row>78</xdr:row>
      <xdr:rowOff>115436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301427"/>
          <a:ext cx="889000" cy="18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99777</xdr:rowOff>
    </xdr:from>
    <xdr:to>
      <xdr:col>45</xdr:col>
      <xdr:colOff>177800</xdr:colOff>
      <xdr:row>78</xdr:row>
      <xdr:rowOff>60359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01427"/>
          <a:ext cx="889000" cy="13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60359</xdr:rowOff>
    </xdr:from>
    <xdr:to>
      <xdr:col>41</xdr:col>
      <xdr:colOff>50800</xdr:colOff>
      <xdr:row>78</xdr:row>
      <xdr:rowOff>110390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33459"/>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20892</xdr:rowOff>
    </xdr:from>
    <xdr:to>
      <xdr:col>55</xdr:col>
      <xdr:colOff>50800</xdr:colOff>
      <xdr:row>79</xdr:row>
      <xdr:rowOff>122492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107269</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64636</xdr:rowOff>
    </xdr:from>
    <xdr:to>
      <xdr:col>50</xdr:col>
      <xdr:colOff>165100</xdr:colOff>
      <xdr:row>78</xdr:row>
      <xdr:rowOff>166236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157363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3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48977</xdr:rowOff>
    </xdr:from>
    <xdr:to>
      <xdr:col>46</xdr:col>
      <xdr:colOff>38100</xdr:colOff>
      <xdr:row>77</xdr:row>
      <xdr:rowOff>150577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167104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0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9559</xdr:rowOff>
    </xdr:from>
    <xdr:to>
      <xdr:col>41</xdr:col>
      <xdr:colOff>101600</xdr:colOff>
      <xdr:row>78</xdr:row>
      <xdr:rowOff>111159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8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127686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59590</xdr:rowOff>
    </xdr:from>
    <xdr:to>
      <xdr:col>36</xdr:col>
      <xdr:colOff>165100</xdr:colOff>
      <xdr:row>78</xdr:row>
      <xdr:rowOff>161190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152317</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2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133083</xdr:rowOff>
    </xdr:from>
    <xdr:to>
      <xdr:col>55</xdr:col>
      <xdr:colOff>0</xdr:colOff>
      <xdr:row>96</xdr:row>
      <xdr:rowOff>73661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420833"/>
          <a:ext cx="838200" cy="1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49225</xdr:rowOff>
    </xdr:from>
    <xdr:to>
      <xdr:col>50</xdr:col>
      <xdr:colOff>114300</xdr:colOff>
      <xdr:row>96</xdr:row>
      <xdr:rowOff>73661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508425"/>
          <a:ext cx="889000" cy="2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147943</xdr:rowOff>
    </xdr:from>
    <xdr:to>
      <xdr:col>45</xdr:col>
      <xdr:colOff>177800</xdr:colOff>
      <xdr:row>96</xdr:row>
      <xdr:rowOff>49225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435693"/>
          <a:ext cx="889000" cy="7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147943</xdr:rowOff>
    </xdr:from>
    <xdr:to>
      <xdr:col>41</xdr:col>
      <xdr:colOff>50800</xdr:colOff>
      <xdr:row>96</xdr:row>
      <xdr:rowOff>57035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435693"/>
          <a:ext cx="889000" cy="8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82283</xdr:rowOff>
    </xdr:from>
    <xdr:to>
      <xdr:col>55</xdr:col>
      <xdr:colOff>50800</xdr:colOff>
      <xdr:row>96</xdr:row>
      <xdr:rowOff>12433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105160</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2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22861</xdr:rowOff>
    </xdr:from>
    <xdr:to>
      <xdr:col>50</xdr:col>
      <xdr:colOff>165100</xdr:colOff>
      <xdr:row>96</xdr:row>
      <xdr:rowOff>124461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140988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2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169875</xdr:rowOff>
    </xdr:from>
    <xdr:to>
      <xdr:col>46</xdr:col>
      <xdr:colOff>38100</xdr:colOff>
      <xdr:row>96</xdr:row>
      <xdr:rowOff>100025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4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116552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23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97143</xdr:rowOff>
    </xdr:from>
    <xdr:to>
      <xdr:col>41</xdr:col>
      <xdr:colOff>101600</xdr:colOff>
      <xdr:row>96</xdr:row>
      <xdr:rowOff>27293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43820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1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6235</xdr:rowOff>
    </xdr:from>
    <xdr:to>
      <xdr:col>36</xdr:col>
      <xdr:colOff>165100</xdr:colOff>
      <xdr:row>96</xdr:row>
      <xdr:rowOff>107835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124362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24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33564</xdr:rowOff>
    </xdr:from>
    <xdr:to>
      <xdr:col>85</xdr:col>
      <xdr:colOff>127000</xdr:colOff>
      <xdr:row>32</xdr:row>
      <xdr:rowOff>110145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5177064"/>
          <a:ext cx="838200" cy="4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163829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150640</xdr:rowOff>
    </xdr:from>
    <xdr:to>
      <xdr:col>81</xdr:col>
      <xdr:colOff>50800</xdr:colOff>
      <xdr:row>32</xdr:row>
      <xdr:rowOff>110145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5465590"/>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150640</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5465590"/>
          <a:ext cx="889000" cy="131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36466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154214</xdr:rowOff>
    </xdr:from>
    <xdr:to>
      <xdr:col>85</xdr:col>
      <xdr:colOff>177800</xdr:colOff>
      <xdr:row>30</xdr:row>
      <xdr:rowOff>84364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51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107241</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507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59345</xdr:rowOff>
    </xdr:from>
    <xdr:to>
      <xdr:col>81</xdr:col>
      <xdr:colOff>101600</xdr:colOff>
      <xdr:row>32</xdr:row>
      <xdr:rowOff>160945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5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6022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53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99840</xdr:rowOff>
    </xdr:from>
    <xdr:to>
      <xdr:col>76</xdr:col>
      <xdr:colOff>165100</xdr:colOff>
      <xdr:row>32</xdr:row>
      <xdr:rowOff>29990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4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30</xdr:row>
      <xdr:rowOff>46517</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19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41573</xdr:rowOff>
    </xdr:from>
    <xdr:to>
      <xdr:col>85</xdr:col>
      <xdr:colOff>127000</xdr:colOff>
      <xdr:row>73</xdr:row>
      <xdr:rowOff>53480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557423"/>
          <a:ext cx="8382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134385</xdr:rowOff>
    </xdr:from>
    <xdr:to>
      <xdr:col>81</xdr:col>
      <xdr:colOff>50800</xdr:colOff>
      <xdr:row>73</xdr:row>
      <xdr:rowOff>41573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478785"/>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123203</xdr:rowOff>
    </xdr:from>
    <xdr:to>
      <xdr:col>76</xdr:col>
      <xdr:colOff>114300</xdr:colOff>
      <xdr:row>72</xdr:row>
      <xdr:rowOff>134385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467603"/>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123203</xdr:rowOff>
    </xdr:from>
    <xdr:to>
      <xdr:col>71</xdr:col>
      <xdr:colOff>177800</xdr:colOff>
      <xdr:row>73</xdr:row>
      <xdr:rowOff>57138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467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2680</xdr:rowOff>
    </xdr:from>
    <xdr:to>
      <xdr:col>85</xdr:col>
      <xdr:colOff>177800</xdr:colOff>
      <xdr:row>73</xdr:row>
      <xdr:rowOff>104280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5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25557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162223</xdr:rowOff>
    </xdr:from>
    <xdr:to>
      <xdr:col>81</xdr:col>
      <xdr:colOff>101600</xdr:colOff>
      <xdr:row>73</xdr:row>
      <xdr:rowOff>92373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108900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28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83585</xdr:rowOff>
    </xdr:from>
    <xdr:to>
      <xdr:col>76</xdr:col>
      <xdr:colOff>165100</xdr:colOff>
      <xdr:row>73</xdr:row>
      <xdr:rowOff>13735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4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30262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20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72403</xdr:rowOff>
    </xdr:from>
    <xdr:to>
      <xdr:col>72</xdr:col>
      <xdr:colOff>38100</xdr:colOff>
      <xdr:row>73</xdr:row>
      <xdr:rowOff>2553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1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19080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1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6338</xdr:rowOff>
    </xdr:from>
    <xdr:to>
      <xdr:col>67</xdr:col>
      <xdr:colOff>101600</xdr:colOff>
      <xdr:row>73</xdr:row>
      <xdr:rowOff>107938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5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124465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71920</xdr:rowOff>
    </xdr:from>
    <xdr:to>
      <xdr:col>85</xdr:col>
      <xdr:colOff>127000</xdr:colOff>
      <xdr:row>98</xdr:row>
      <xdr:rowOff>151653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74020"/>
          <a:ext cx="838200" cy="7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75757</xdr:rowOff>
    </xdr:from>
    <xdr:to>
      <xdr:col>81</xdr:col>
      <xdr:colOff>50800</xdr:colOff>
      <xdr:row>98</xdr:row>
      <xdr:rowOff>151653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77857"/>
          <a:ext cx="889000" cy="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59429</xdr:rowOff>
    </xdr:from>
    <xdr:to>
      <xdr:col>76</xdr:col>
      <xdr:colOff>114300</xdr:colOff>
      <xdr:row>98</xdr:row>
      <xdr:rowOff>75757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615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59429</xdr:rowOff>
    </xdr:from>
    <xdr:to>
      <xdr:col>71</xdr:col>
      <xdr:colOff>177800</xdr:colOff>
      <xdr:row>99</xdr:row>
      <xdr:rowOff>41060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61529"/>
          <a:ext cx="889000" cy="1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21120</xdr:rowOff>
    </xdr:from>
    <xdr:to>
      <xdr:col>85</xdr:col>
      <xdr:colOff>177800</xdr:colOff>
      <xdr:row>98</xdr:row>
      <xdr:rowOff>122720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170997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100853</xdr:rowOff>
    </xdr:from>
    <xdr:to>
      <xdr:col>81</xdr:col>
      <xdr:colOff>101600</xdr:colOff>
      <xdr:row>99</xdr:row>
      <xdr:rowOff>31003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22130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9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24957</xdr:rowOff>
    </xdr:from>
    <xdr:to>
      <xdr:col>76</xdr:col>
      <xdr:colOff>165100</xdr:colOff>
      <xdr:row>98</xdr:row>
      <xdr:rowOff>126557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117684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8629</xdr:rowOff>
    </xdr:from>
    <xdr:to>
      <xdr:col>72</xdr:col>
      <xdr:colOff>38100</xdr:colOff>
      <xdr:row>98</xdr:row>
      <xdr:rowOff>110229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101356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90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161710</xdr:rowOff>
    </xdr:from>
    <xdr:to>
      <xdr:col>67</xdr:col>
      <xdr:colOff>101600</xdr:colOff>
      <xdr:row>99</xdr:row>
      <xdr:rowOff>91860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82987</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145741</xdr:rowOff>
    </xdr:from>
    <xdr:to>
      <xdr:col>116</xdr:col>
      <xdr:colOff>63500</xdr:colOff>
      <xdr:row>39</xdr:row>
      <xdr:rowOff>80101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660841"/>
          <a:ext cx="838200" cy="10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145741</xdr:rowOff>
    </xdr:from>
    <xdr:to>
      <xdr:col>111</xdr:col>
      <xdr:colOff>177800</xdr:colOff>
      <xdr:row>39</xdr:row>
      <xdr:rowOff>83366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660841"/>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83366</xdr:rowOff>
    </xdr:from>
    <xdr:to>
      <xdr:col>107</xdr:col>
      <xdr:colOff>50800</xdr:colOff>
      <xdr:row>39</xdr:row>
      <xdr:rowOff>83856</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76991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83856</xdr:rowOff>
    </xdr:from>
    <xdr:to>
      <xdr:col>102</xdr:col>
      <xdr:colOff>114300</xdr:colOff>
      <xdr:row>39</xdr:row>
      <xdr:rowOff>83856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70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29301</xdr:rowOff>
    </xdr:from>
    <xdr:to>
      <xdr:col>116</xdr:col>
      <xdr:colOff>114300</xdr:colOff>
      <xdr:row>39</xdr:row>
      <xdr:rowOff>130901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7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115678</xdr:rowOff>
    </xdr:from>
    <xdr:ext cx="378565"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630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94941</xdr:rowOff>
    </xdr:from>
    <xdr:to>
      <xdr:col>112</xdr:col>
      <xdr:colOff>38100</xdr:colOff>
      <xdr:row>39</xdr:row>
      <xdr:rowOff>25091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16218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17" y="6702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32566</xdr:rowOff>
    </xdr:from>
    <xdr:to>
      <xdr:col>107</xdr:col>
      <xdr:colOff>101600</xdr:colOff>
      <xdr:row>39</xdr:row>
      <xdr:rowOff>134166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71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125293</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277333" y="6811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33056</xdr:rowOff>
    </xdr:from>
    <xdr:to>
      <xdr:col>102</xdr:col>
      <xdr:colOff>165100</xdr:colOff>
      <xdr:row>39</xdr:row>
      <xdr:rowOff>134656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125783</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88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33056</xdr:rowOff>
    </xdr:from>
    <xdr:to>
      <xdr:col>98</xdr:col>
      <xdr:colOff>38100</xdr:colOff>
      <xdr:row>39</xdr:row>
      <xdr:rowOff>134656</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125783</xdr:rowOff>
    </xdr:from>
    <xdr:ext cx="313932"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99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110820</xdr:rowOff>
    </xdr:from>
    <xdr:to>
      <xdr:col>116</xdr:col>
      <xdr:colOff>63500</xdr:colOff>
      <xdr:row>58</xdr:row>
      <xdr:rowOff>136576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54920"/>
          <a:ext cx="8382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136576</xdr:rowOff>
    </xdr:from>
    <xdr:to>
      <xdr:col>111</xdr:col>
      <xdr:colOff>177800</xdr:colOff>
      <xdr:row>58</xdr:row>
      <xdr:rowOff>170714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080676"/>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1701</xdr:rowOff>
    </xdr:from>
    <xdr:to>
      <xdr:col>107</xdr:col>
      <xdr:colOff>50800</xdr:colOff>
      <xdr:row>58</xdr:row>
      <xdr:rowOff>170714</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9774351"/>
          <a:ext cx="889000" cy="3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1701</xdr:rowOff>
    </xdr:from>
    <xdr:to>
      <xdr:col>102</xdr:col>
      <xdr:colOff>114300</xdr:colOff>
      <xdr:row>58</xdr:row>
      <xdr:rowOff>155016</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774351"/>
          <a:ext cx="889000" cy="3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60020</xdr:rowOff>
    </xdr:from>
    <xdr:to>
      <xdr:col>116</xdr:col>
      <xdr:colOff>114300</xdr:colOff>
      <xdr:row>58</xdr:row>
      <xdr:rowOff>161620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146397</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85776</xdr:rowOff>
    </xdr:from>
    <xdr:to>
      <xdr:col>112</xdr:col>
      <xdr:colOff>38100</xdr:colOff>
      <xdr:row>59</xdr:row>
      <xdr:rowOff>15926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7053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2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119914</xdr:rowOff>
    </xdr:from>
    <xdr:to>
      <xdr:col>107</xdr:col>
      <xdr:colOff>101600</xdr:colOff>
      <xdr:row>59</xdr:row>
      <xdr:rowOff>50064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41191</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56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122351</xdr:rowOff>
    </xdr:from>
    <xdr:to>
      <xdr:col>102</xdr:col>
      <xdr:colOff>165100</xdr:colOff>
      <xdr:row>57</xdr:row>
      <xdr:rowOff>52501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7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69028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49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104216</xdr:rowOff>
    </xdr:from>
    <xdr:to>
      <xdr:col>98</xdr:col>
      <xdr:colOff>38100</xdr:colOff>
      <xdr:row>59</xdr:row>
      <xdr:rowOff>34366</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25493</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14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61016</xdr:rowOff>
    </xdr:from>
    <xdr:to>
      <xdr:col>116</xdr:col>
      <xdr:colOff>63500</xdr:colOff>
      <xdr:row>74</xdr:row>
      <xdr:rowOff>119446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48316"/>
          <a:ext cx="8382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119446</xdr:rowOff>
    </xdr:from>
    <xdr:to>
      <xdr:col>111</xdr:col>
      <xdr:colOff>177800</xdr:colOff>
      <xdr:row>75</xdr:row>
      <xdr:rowOff>5100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06746"/>
          <a:ext cx="8890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5100</xdr:rowOff>
    </xdr:from>
    <xdr:to>
      <xdr:col>107</xdr:col>
      <xdr:colOff>50800</xdr:colOff>
      <xdr:row>75</xdr:row>
      <xdr:rowOff>23388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638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23388</xdr:rowOff>
    </xdr:from>
    <xdr:to>
      <xdr:col>102</xdr:col>
      <xdr:colOff>114300</xdr:colOff>
      <xdr:row>75</xdr:row>
      <xdr:rowOff>82367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82138"/>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10216</xdr:rowOff>
    </xdr:from>
    <xdr:to>
      <xdr:col>116</xdr:col>
      <xdr:colOff>114300</xdr:colOff>
      <xdr:row>74</xdr:row>
      <xdr:rowOff>111816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160093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7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68646</xdr:rowOff>
    </xdr:from>
    <xdr:to>
      <xdr:col>112</xdr:col>
      <xdr:colOff>38100</xdr:colOff>
      <xdr:row>74</xdr:row>
      <xdr:rowOff>170246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161373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8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125750</xdr:rowOff>
    </xdr:from>
    <xdr:to>
      <xdr:col>107</xdr:col>
      <xdr:colOff>101600</xdr:colOff>
      <xdr:row>75</xdr:row>
      <xdr:rowOff>55900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47027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144038</xdr:rowOff>
    </xdr:from>
    <xdr:to>
      <xdr:col>102</xdr:col>
      <xdr:colOff>165100</xdr:colOff>
      <xdr:row>75</xdr:row>
      <xdr:rowOff>74188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65315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9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31567</xdr:rowOff>
    </xdr:from>
    <xdr:to>
      <xdr:col>98</xdr:col>
      <xdr:colOff>38100</xdr:colOff>
      <xdr:row>75</xdr:row>
      <xdr:rowOff>133167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124294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9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本市における性質別歳出の特徴</a:t>
          </a:r>
          <a:r>
            <a:rPr kumimoji="1" lang="ja-JP" altLang="en-US" sz="1100" b="0" i="0" baseline="0">
              <a:solidFill>
                <a:schemeClr val="dk1"/>
              </a:solidFill>
              <a:effectLst/>
              <a:latin typeface="+mn-lt"/>
              <a:ea typeface="+mn-ea"/>
              <a:cs typeface="+mn-cs"/>
            </a:rPr>
            <a:t>として</a:t>
          </a:r>
          <a:r>
            <a:rPr kumimoji="1" lang="ja-JP" altLang="ja-JP" sz="1100" b="0" i="0" baseline="0">
              <a:solidFill>
                <a:schemeClr val="dk1"/>
              </a:solidFill>
              <a:effectLst/>
              <a:latin typeface="+mn-lt"/>
              <a:ea typeface="+mn-ea"/>
              <a:cs typeface="+mn-cs"/>
            </a:rPr>
            <a:t>，公債費と扶助費</a:t>
          </a:r>
          <a:r>
            <a:rPr kumimoji="1" lang="ja-JP" altLang="en-US" sz="1100" b="0" i="0" baseline="0">
              <a:solidFill>
                <a:schemeClr val="dk1"/>
              </a:solidFill>
              <a:effectLst/>
              <a:latin typeface="+mn-lt"/>
              <a:ea typeface="+mn-ea"/>
              <a:cs typeface="+mn-cs"/>
            </a:rPr>
            <a:t>が挙げられる</a:t>
          </a:r>
          <a:r>
            <a:rPr kumimoji="1" lang="ja-JP" altLang="ja-JP" sz="1100" b="0" i="0" baseline="0">
              <a:solidFill>
                <a:schemeClr val="dk1"/>
              </a:solidFill>
              <a:effectLst/>
              <a:latin typeface="+mn-lt"/>
              <a:ea typeface="+mn-ea"/>
              <a:cs typeface="+mn-cs"/>
            </a:rPr>
            <a:t>。公債費については全国平均、類似団体内平均と比べて大きく上回っており過去に実施した大型プロジェクトや国の経済対策に伴って発行した市債の影響が依然として残っている。扶助費について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県内平均、類似団体内平均と比べて大きく上回っており，</a:t>
          </a:r>
          <a:r>
            <a:rPr kumimoji="1" lang="ja-JP" altLang="en-US" sz="1100" b="0" i="0" baseline="0">
              <a:solidFill>
                <a:schemeClr val="dk1"/>
              </a:solidFill>
              <a:effectLst/>
              <a:latin typeface="+mn-lt"/>
              <a:ea typeface="+mn-ea"/>
              <a:cs typeface="+mn-cs"/>
            </a:rPr>
            <a:t>児童手当制度改正のほか</a:t>
          </a:r>
          <a:r>
            <a:rPr kumimoji="1" lang="ja-JP" altLang="ja-JP" sz="1100" b="0" i="0" baseline="0">
              <a:solidFill>
                <a:schemeClr val="dk1"/>
              </a:solidFill>
              <a:effectLst/>
              <a:latin typeface="+mn-lt"/>
              <a:ea typeface="+mn-ea"/>
              <a:cs typeface="+mn-cs"/>
            </a:rPr>
            <a:t>公定価格の改定に伴うこども園や障がい者関係をはじめとした増加などを要因として増加傾向が続いている。また，災害復旧事業費</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６年能登半島地震</a:t>
          </a:r>
          <a:r>
            <a:rPr kumimoji="1" lang="ja-JP" altLang="ja-JP" sz="1100" b="0" i="0" baseline="0">
              <a:solidFill>
                <a:schemeClr val="dk1"/>
              </a:solidFill>
              <a:effectLst/>
              <a:latin typeface="+mn-lt"/>
              <a:ea typeface="+mn-ea"/>
              <a:cs typeface="+mn-cs"/>
            </a:rPr>
            <a:t>被害により</a:t>
          </a:r>
          <a:r>
            <a:rPr kumimoji="1" lang="ja-JP" altLang="en-US" sz="1100" b="0" i="0" baseline="0">
              <a:solidFill>
                <a:schemeClr val="dk1"/>
              </a:solidFill>
              <a:effectLst/>
              <a:latin typeface="+mn-lt"/>
              <a:ea typeface="+mn-ea"/>
              <a:cs typeface="+mn-cs"/>
            </a:rPr>
            <a:t>上昇となった。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人件費については、全国平均、県内平均、類似団体内平均を下回っており、集中改革プラン等の実施による職員数の見直しの効果が表れている。今後、必要な人員を確保したうえで、適正な定員管理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その他の特徴としては、</a:t>
          </a:r>
          <a:r>
            <a:rPr kumimoji="1" lang="ja-JP" altLang="en-US" sz="1100" b="0" i="0" baseline="0">
              <a:solidFill>
                <a:schemeClr val="dk1"/>
              </a:solidFill>
              <a:effectLst/>
              <a:latin typeface="+mn-lt"/>
              <a:ea typeface="+mn-ea"/>
              <a:cs typeface="+mn-cs"/>
            </a:rPr>
            <a:t>令和６年度に学校給食公営化により、補助費が減少となった一方で、物件費については、物価高騰もあいまって大幅な上昇となっている。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91258</xdr:rowOff>
    </xdr:from>
    <xdr:to>
      <xdr:col>24</xdr:col>
      <xdr:colOff>63500</xdr:colOff>
      <xdr:row>30</xdr:row>
      <xdr:rowOff>100511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063308"/>
          <a:ext cx="838200" cy="18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100511</xdr:rowOff>
    </xdr:from>
    <xdr:to>
      <xdr:col>19</xdr:col>
      <xdr:colOff>177800</xdr:colOff>
      <xdr:row>30</xdr:row>
      <xdr:rowOff>161472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244011"/>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161472</xdr:rowOff>
    </xdr:from>
    <xdr:to>
      <xdr:col>15</xdr:col>
      <xdr:colOff>50800</xdr:colOff>
      <xdr:row>30</xdr:row>
      <xdr:rowOff>163649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0497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163649</xdr:rowOff>
    </xdr:from>
    <xdr:to>
      <xdr:col>10</xdr:col>
      <xdr:colOff>114300</xdr:colOff>
      <xdr:row>31</xdr:row>
      <xdr:rowOff>65133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07149"/>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40458</xdr:rowOff>
    </xdr:from>
    <xdr:to>
      <xdr:col>24</xdr:col>
      <xdr:colOff>114300</xdr:colOff>
      <xdr:row>29</xdr:row>
      <xdr:rowOff>142058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0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28</xdr:row>
      <xdr:rowOff>164935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496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49711</xdr:rowOff>
    </xdr:from>
    <xdr:to>
      <xdr:col>20</xdr:col>
      <xdr:colOff>38100</xdr:colOff>
      <xdr:row>30</xdr:row>
      <xdr:rowOff>151311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1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167838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49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110672</xdr:rowOff>
    </xdr:from>
    <xdr:to>
      <xdr:col>15</xdr:col>
      <xdr:colOff>101600</xdr:colOff>
      <xdr:row>31</xdr:row>
      <xdr:rowOff>40822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57349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2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112849</xdr:rowOff>
    </xdr:from>
    <xdr:to>
      <xdr:col>10</xdr:col>
      <xdr:colOff>165100</xdr:colOff>
      <xdr:row>31</xdr:row>
      <xdr:rowOff>42999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59526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14333</xdr:rowOff>
    </xdr:from>
    <xdr:to>
      <xdr:col>6</xdr:col>
      <xdr:colOff>38100</xdr:colOff>
      <xdr:row>31</xdr:row>
      <xdr:rowOff>115933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132460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167449</xdr:rowOff>
    </xdr:from>
    <xdr:to>
      <xdr:col>24</xdr:col>
      <xdr:colOff>63500</xdr:colOff>
      <xdr:row>58</xdr:row>
      <xdr:rowOff>103467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40099"/>
          <a:ext cx="838200" cy="10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103467</xdr:rowOff>
    </xdr:from>
    <xdr:to>
      <xdr:col>19</xdr:col>
      <xdr:colOff>177800</xdr:colOff>
      <xdr:row>58</xdr:row>
      <xdr:rowOff>119749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47567"/>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87478</xdr:rowOff>
    </xdr:from>
    <xdr:to>
      <xdr:col>15</xdr:col>
      <xdr:colOff>50800</xdr:colOff>
      <xdr:row>58</xdr:row>
      <xdr:rowOff>119749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31578"/>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89535</xdr:rowOff>
    </xdr:from>
    <xdr:to>
      <xdr:col>10</xdr:col>
      <xdr:colOff>114300</xdr:colOff>
      <xdr:row>58</xdr:row>
      <xdr:rowOff>87478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33485"/>
          <a:ext cx="889000" cy="11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116649</xdr:rowOff>
    </xdr:from>
    <xdr:to>
      <xdr:col>24</xdr:col>
      <xdr:colOff>114300</xdr:colOff>
      <xdr:row>58</xdr:row>
      <xdr:rowOff>46799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95076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52667</xdr:rowOff>
    </xdr:from>
    <xdr:to>
      <xdr:col>20</xdr:col>
      <xdr:colOff>38100</xdr:colOff>
      <xdr:row>58</xdr:row>
      <xdr:rowOff>154267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145394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68949</xdr:rowOff>
    </xdr:from>
    <xdr:to>
      <xdr:col>15</xdr:col>
      <xdr:colOff>101600</xdr:colOff>
      <xdr:row>58</xdr:row>
      <xdr:rowOff>170549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161676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36678</xdr:rowOff>
    </xdr:from>
    <xdr:to>
      <xdr:col>10</xdr:col>
      <xdr:colOff>165100</xdr:colOff>
      <xdr:row>58</xdr:row>
      <xdr:rowOff>138278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129405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38735</xdr:rowOff>
    </xdr:from>
    <xdr:to>
      <xdr:col>6</xdr:col>
      <xdr:colOff>38100</xdr:colOff>
      <xdr:row>51</xdr:row>
      <xdr:rowOff>140335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131462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87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88760</xdr:rowOff>
    </xdr:from>
    <xdr:to>
      <xdr:col>24</xdr:col>
      <xdr:colOff>63500</xdr:colOff>
      <xdr:row>75</xdr:row>
      <xdr:rowOff>166084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04610"/>
          <a:ext cx="838200" cy="4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166084</xdr:rowOff>
    </xdr:from>
    <xdr:to>
      <xdr:col>19</xdr:col>
      <xdr:colOff>177800</xdr:colOff>
      <xdr:row>77</xdr:row>
      <xdr:rowOff>33325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4834"/>
          <a:ext cx="889000" cy="2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53656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4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106800</xdr:rowOff>
    </xdr:from>
    <xdr:to>
      <xdr:col>15</xdr:col>
      <xdr:colOff>50800</xdr:colOff>
      <xdr:row>77</xdr:row>
      <xdr:rowOff>33325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94100"/>
          <a:ext cx="889000" cy="4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53694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106800</xdr:rowOff>
    </xdr:from>
    <xdr:to>
      <xdr:col>10</xdr:col>
      <xdr:colOff>114300</xdr:colOff>
      <xdr:row>78</xdr:row>
      <xdr:rowOff>26124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94100"/>
          <a:ext cx="889000" cy="6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37960</xdr:rowOff>
    </xdr:from>
    <xdr:to>
      <xdr:col>24</xdr:col>
      <xdr:colOff>114300</xdr:colOff>
      <xdr:row>73</xdr:row>
      <xdr:rowOff>139560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60837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0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115284</xdr:rowOff>
    </xdr:from>
    <xdr:to>
      <xdr:col>20</xdr:col>
      <xdr:colOff>38100</xdr:colOff>
      <xdr:row>76</xdr:row>
      <xdr:rowOff>45434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36561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6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153975</xdr:rowOff>
    </xdr:from>
    <xdr:to>
      <xdr:col>15</xdr:col>
      <xdr:colOff>101600</xdr:colOff>
      <xdr:row>77</xdr:row>
      <xdr:rowOff>84125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75252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56000</xdr:rowOff>
    </xdr:from>
    <xdr:to>
      <xdr:col>10</xdr:col>
      <xdr:colOff>165100</xdr:colOff>
      <xdr:row>74</xdr:row>
      <xdr:rowOff>157600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2677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1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146774</xdr:rowOff>
    </xdr:from>
    <xdr:to>
      <xdr:col>6</xdr:col>
      <xdr:colOff>38100</xdr:colOff>
      <xdr:row>78</xdr:row>
      <xdr:rowOff>76924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93451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125261</xdr:rowOff>
    </xdr:from>
    <xdr:to>
      <xdr:col>24</xdr:col>
      <xdr:colOff>62865</xdr:colOff>
      <xdr:row>97</xdr:row>
      <xdr:rowOff>14694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84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18521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14694</xdr:rowOff>
    </xdr:from>
    <xdr:to>
      <xdr:col>24</xdr:col>
      <xdr:colOff>152400</xdr:colOff>
      <xdr:row>97</xdr:row>
      <xdr:rowOff>14694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4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125261</xdr:rowOff>
    </xdr:from>
    <xdr:to>
      <xdr:col>24</xdr:col>
      <xdr:colOff>152400</xdr:colOff>
      <xdr:row>89</xdr:row>
      <xdr:rowOff>125261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8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141033</xdr:rowOff>
    </xdr:from>
    <xdr:to>
      <xdr:col>24</xdr:col>
      <xdr:colOff>63500</xdr:colOff>
      <xdr:row>97</xdr:row>
      <xdr:rowOff>291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0233"/>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135741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590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112864</xdr:rowOff>
    </xdr:from>
    <xdr:to>
      <xdr:col>24</xdr:col>
      <xdr:colOff>114300</xdr:colOff>
      <xdr:row>94</xdr:row>
      <xdr:rowOff>43014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05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85598</xdr:rowOff>
    </xdr:from>
    <xdr:to>
      <xdr:col>19</xdr:col>
      <xdr:colOff>177800</xdr:colOff>
      <xdr:row>96</xdr:row>
      <xdr:rowOff>141033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44798"/>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101815</xdr:rowOff>
    </xdr:from>
    <xdr:to>
      <xdr:col>20</xdr:col>
      <xdr:colOff>38100</xdr:colOff>
      <xdr:row>94</xdr:row>
      <xdr:rowOff>31965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0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48492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8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101409</xdr:rowOff>
    </xdr:from>
    <xdr:to>
      <xdr:col>15</xdr:col>
      <xdr:colOff>50800</xdr:colOff>
      <xdr:row>96</xdr:row>
      <xdr:rowOff>85598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389159"/>
          <a:ext cx="889000" cy="15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80518</xdr:rowOff>
    </xdr:from>
    <xdr:to>
      <xdr:col>15</xdr:col>
      <xdr:colOff>101600</xdr:colOff>
      <xdr:row>94</xdr:row>
      <xdr:rowOff>10668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27195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8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101409</xdr:rowOff>
    </xdr:from>
    <xdr:to>
      <xdr:col>10</xdr:col>
      <xdr:colOff>114300</xdr:colOff>
      <xdr:row>97</xdr:row>
      <xdr:rowOff>122822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89159"/>
          <a:ext cx="889000" cy="3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70689</xdr:rowOff>
    </xdr:from>
    <xdr:to>
      <xdr:col>10</xdr:col>
      <xdr:colOff>165100</xdr:colOff>
      <xdr:row>94</xdr:row>
      <xdr:rowOff>839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1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17366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7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49200</xdr:rowOff>
    </xdr:from>
    <xdr:to>
      <xdr:col>6</xdr:col>
      <xdr:colOff>38100</xdr:colOff>
      <xdr:row>95</xdr:row>
      <xdr:rowOff>150800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167327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1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120941</xdr:rowOff>
    </xdr:from>
    <xdr:to>
      <xdr:col>24</xdr:col>
      <xdr:colOff>114300</xdr:colOff>
      <xdr:row>97</xdr:row>
      <xdr:rowOff>51091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8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35868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90233</xdr:rowOff>
    </xdr:from>
    <xdr:to>
      <xdr:col>20</xdr:col>
      <xdr:colOff>38100</xdr:colOff>
      <xdr:row>97</xdr:row>
      <xdr:rowOff>20383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4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34798</xdr:rowOff>
    </xdr:from>
    <xdr:to>
      <xdr:col>15</xdr:col>
      <xdr:colOff>101600</xdr:colOff>
      <xdr:row>96</xdr:row>
      <xdr:rowOff>136398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127525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50609</xdr:rowOff>
    </xdr:from>
    <xdr:to>
      <xdr:col>10</xdr:col>
      <xdr:colOff>165100</xdr:colOff>
      <xdr:row>95</xdr:row>
      <xdr:rowOff>152209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3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143336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72022</xdr:rowOff>
    </xdr:from>
    <xdr:to>
      <xdr:col>6</xdr:col>
      <xdr:colOff>38100</xdr:colOff>
      <xdr:row>98</xdr:row>
      <xdr:rowOff>2172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164749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9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118120</xdr:rowOff>
    </xdr:from>
    <xdr:to>
      <xdr:col>55</xdr:col>
      <xdr:colOff>0</xdr:colOff>
      <xdr:row>38</xdr:row>
      <xdr:rowOff>125526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33220"/>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118120</xdr:rowOff>
    </xdr:from>
    <xdr:to>
      <xdr:col>50</xdr:col>
      <xdr:colOff>114300</xdr:colOff>
      <xdr:row>38</xdr:row>
      <xdr:rowOff>131287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3220"/>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130008</xdr:rowOff>
    </xdr:from>
    <xdr:to>
      <xdr:col>45</xdr:col>
      <xdr:colOff>177800</xdr:colOff>
      <xdr:row>38</xdr:row>
      <xdr:rowOff>131287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4510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125070</xdr:rowOff>
    </xdr:from>
    <xdr:to>
      <xdr:col>41</xdr:col>
      <xdr:colOff>50800</xdr:colOff>
      <xdr:row>38</xdr:row>
      <xdr:rowOff>130008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4017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74726</xdr:rowOff>
    </xdr:from>
    <xdr:to>
      <xdr:col>55</xdr:col>
      <xdr:colOff>50800</xdr:colOff>
      <xdr:row>39</xdr:row>
      <xdr:rowOff>4876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161103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67320</xdr:rowOff>
    </xdr:from>
    <xdr:to>
      <xdr:col>50</xdr:col>
      <xdr:colOff>165100</xdr:colOff>
      <xdr:row>38</xdr:row>
      <xdr:rowOff>168920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160047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5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80487</xdr:rowOff>
    </xdr:from>
    <xdr:to>
      <xdr:col>46</xdr:col>
      <xdr:colOff>38100</xdr:colOff>
      <xdr:row>39</xdr:row>
      <xdr:rowOff>10637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1764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688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79208</xdr:rowOff>
    </xdr:from>
    <xdr:to>
      <xdr:col>41</xdr:col>
      <xdr:colOff>101600</xdr:colOff>
      <xdr:row>39</xdr:row>
      <xdr:rowOff>9358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74270</xdr:rowOff>
    </xdr:from>
    <xdr:to>
      <xdr:col>36</xdr:col>
      <xdr:colOff>165100</xdr:colOff>
      <xdr:row>39</xdr:row>
      <xdr:rowOff>4420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166997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8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59995</xdr:rowOff>
    </xdr:from>
    <xdr:to>
      <xdr:col>55</xdr:col>
      <xdr:colOff>0</xdr:colOff>
      <xdr:row>56</xdr:row>
      <xdr:rowOff>92837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61195"/>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92837</xdr:rowOff>
    </xdr:from>
    <xdr:to>
      <xdr:col>50</xdr:col>
      <xdr:colOff>114300</xdr:colOff>
      <xdr:row>56</xdr:row>
      <xdr:rowOff>110020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94037"/>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50012</xdr:rowOff>
    </xdr:from>
    <xdr:to>
      <xdr:col>45</xdr:col>
      <xdr:colOff>177800</xdr:colOff>
      <xdr:row>56</xdr:row>
      <xdr:rowOff>110020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79762"/>
          <a:ext cx="889000" cy="2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50012</xdr:rowOff>
    </xdr:from>
    <xdr:to>
      <xdr:col>41</xdr:col>
      <xdr:colOff>50800</xdr:colOff>
      <xdr:row>56</xdr:row>
      <xdr:rowOff>40259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79762"/>
          <a:ext cx="889000" cy="1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9195</xdr:rowOff>
    </xdr:from>
    <xdr:to>
      <xdr:col>55</xdr:col>
      <xdr:colOff>50800</xdr:colOff>
      <xdr:row>56</xdr:row>
      <xdr:rowOff>110795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32072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6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42037</xdr:rowOff>
    </xdr:from>
    <xdr:to>
      <xdr:col>50</xdr:col>
      <xdr:colOff>165100</xdr:colOff>
      <xdr:row>56</xdr:row>
      <xdr:rowOff>143637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160164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59220</xdr:rowOff>
    </xdr:from>
    <xdr:to>
      <xdr:col>46</xdr:col>
      <xdr:colOff>38100</xdr:colOff>
      <xdr:row>56</xdr:row>
      <xdr:rowOff>160820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5897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170662</xdr:rowOff>
    </xdr:from>
    <xdr:to>
      <xdr:col>41</xdr:col>
      <xdr:colOff>101600</xdr:colOff>
      <xdr:row>55</xdr:row>
      <xdr:rowOff>100812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117339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160909</xdr:rowOff>
    </xdr:from>
    <xdr:to>
      <xdr:col>36</xdr:col>
      <xdr:colOff>165100</xdr:colOff>
      <xdr:row>56</xdr:row>
      <xdr:rowOff>91059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107586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86795</xdr:rowOff>
    </xdr:from>
    <xdr:to>
      <xdr:col>55</xdr:col>
      <xdr:colOff>0</xdr:colOff>
      <xdr:row>76</xdr:row>
      <xdr:rowOff>47541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774095"/>
          <a:ext cx="838200" cy="30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125854</xdr:rowOff>
    </xdr:from>
    <xdr:to>
      <xdr:col>50</xdr:col>
      <xdr:colOff>114300</xdr:colOff>
      <xdr:row>76</xdr:row>
      <xdr:rowOff>47541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84604"/>
          <a:ext cx="889000" cy="9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125854</xdr:rowOff>
    </xdr:from>
    <xdr:to>
      <xdr:col>45</xdr:col>
      <xdr:colOff>177800</xdr:colOff>
      <xdr:row>76</xdr:row>
      <xdr:rowOff>56457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84604"/>
          <a:ext cx="8890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56457</xdr:rowOff>
    </xdr:from>
    <xdr:to>
      <xdr:col>41</xdr:col>
      <xdr:colOff>50800</xdr:colOff>
      <xdr:row>76</xdr:row>
      <xdr:rowOff>125102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86657"/>
          <a:ext cx="889000" cy="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35995</xdr:rowOff>
    </xdr:from>
    <xdr:to>
      <xdr:col>55</xdr:col>
      <xdr:colOff>50800</xdr:colOff>
      <xdr:row>74</xdr:row>
      <xdr:rowOff>137595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58872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57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168191</xdr:rowOff>
    </xdr:from>
    <xdr:to>
      <xdr:col>50</xdr:col>
      <xdr:colOff>165100</xdr:colOff>
      <xdr:row>76</xdr:row>
      <xdr:rowOff>98341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114868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0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75054</xdr:rowOff>
    </xdr:from>
    <xdr:to>
      <xdr:col>46</xdr:col>
      <xdr:colOff>38100</xdr:colOff>
      <xdr:row>76</xdr:row>
      <xdr:rowOff>5203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33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21731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5657</xdr:rowOff>
    </xdr:from>
    <xdr:to>
      <xdr:col>41</xdr:col>
      <xdr:colOff>101600</xdr:colOff>
      <xdr:row>76</xdr:row>
      <xdr:rowOff>107257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123784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74302</xdr:rowOff>
    </xdr:from>
    <xdr:to>
      <xdr:col>36</xdr:col>
      <xdr:colOff>165100</xdr:colOff>
      <xdr:row>77</xdr:row>
      <xdr:rowOff>4452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20979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xdr:rowOff>
    </xdr:from>
    <xdr:to>
      <xdr:col>55</xdr:col>
      <xdr:colOff>0</xdr:colOff>
      <xdr:row>96</xdr:row>
      <xdr:rowOff>12370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459225"/>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105998</xdr:rowOff>
    </xdr:from>
    <xdr:to>
      <xdr:col>50</xdr:col>
      <xdr:colOff>114300</xdr:colOff>
      <xdr:row>96</xdr:row>
      <xdr:rowOff>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050848"/>
          <a:ext cx="889000" cy="40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105998</xdr:rowOff>
    </xdr:from>
    <xdr:to>
      <xdr:col>45</xdr:col>
      <xdr:colOff>177800</xdr:colOff>
      <xdr:row>94</xdr:row>
      <xdr:rowOff>171067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050848"/>
          <a:ext cx="889000" cy="2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171067</xdr:rowOff>
    </xdr:from>
    <xdr:to>
      <xdr:col>41</xdr:col>
      <xdr:colOff>50800</xdr:colOff>
      <xdr:row>96</xdr:row>
      <xdr:rowOff>53338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287367"/>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133020</xdr:rowOff>
    </xdr:from>
    <xdr:to>
      <xdr:col>55</xdr:col>
      <xdr:colOff>50800</xdr:colOff>
      <xdr:row>96</xdr:row>
      <xdr:rowOff>63170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155897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120675</xdr:rowOff>
    </xdr:from>
    <xdr:to>
      <xdr:col>50</xdr:col>
      <xdr:colOff>165100</xdr:colOff>
      <xdr:row>96</xdr:row>
      <xdr:rowOff>50825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67352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1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55198</xdr:rowOff>
    </xdr:from>
    <xdr:to>
      <xdr:col>46</xdr:col>
      <xdr:colOff>38100</xdr:colOff>
      <xdr:row>93</xdr:row>
      <xdr:rowOff>156798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00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1875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77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120267</xdr:rowOff>
    </xdr:from>
    <xdr:to>
      <xdr:col>41</xdr:col>
      <xdr:colOff>101600</xdr:colOff>
      <xdr:row>95</xdr:row>
      <xdr:rowOff>50417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66944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01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2538</xdr:rowOff>
    </xdr:from>
    <xdr:to>
      <xdr:col>36</xdr:col>
      <xdr:colOff>165100</xdr:colOff>
      <xdr:row>96</xdr:row>
      <xdr:rowOff>104138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120665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2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161234</xdr:rowOff>
    </xdr:from>
    <xdr:to>
      <xdr:col>85</xdr:col>
      <xdr:colOff>127000</xdr:colOff>
      <xdr:row>37</xdr:row>
      <xdr:rowOff>6198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33434"/>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6198</xdr:rowOff>
    </xdr:from>
    <xdr:to>
      <xdr:col>81</xdr:col>
      <xdr:colOff>50800</xdr:colOff>
      <xdr:row>38</xdr:row>
      <xdr:rowOff>15525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49848"/>
          <a:ext cx="889000" cy="18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15525</xdr:rowOff>
    </xdr:from>
    <xdr:to>
      <xdr:col>76</xdr:col>
      <xdr:colOff>114300</xdr:colOff>
      <xdr:row>38</xdr:row>
      <xdr:rowOff>48351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30625"/>
          <a:ext cx="8890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48351</xdr:rowOff>
    </xdr:from>
    <xdr:to>
      <xdr:col>71</xdr:col>
      <xdr:colOff>177800</xdr:colOff>
      <xdr:row>38</xdr:row>
      <xdr:rowOff>49266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634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110434</xdr:rowOff>
    </xdr:from>
    <xdr:to>
      <xdr:col>85</xdr:col>
      <xdr:colOff>177800</xdr:colOff>
      <xdr:row>37</xdr:row>
      <xdr:rowOff>40584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88861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6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126848</xdr:rowOff>
    </xdr:from>
    <xdr:to>
      <xdr:col>81</xdr:col>
      <xdr:colOff>101600</xdr:colOff>
      <xdr:row>37</xdr:row>
      <xdr:rowOff>56998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73525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7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136175</xdr:rowOff>
    </xdr:from>
    <xdr:to>
      <xdr:col>76</xdr:col>
      <xdr:colOff>165100</xdr:colOff>
      <xdr:row>38</xdr:row>
      <xdr:rowOff>66325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57452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169001</xdr:rowOff>
    </xdr:from>
    <xdr:to>
      <xdr:col>72</xdr:col>
      <xdr:colOff>38100</xdr:colOff>
      <xdr:row>38</xdr:row>
      <xdr:rowOff>99151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90278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169916</xdr:rowOff>
    </xdr:from>
    <xdr:to>
      <xdr:col>67</xdr:col>
      <xdr:colOff>101600</xdr:colOff>
      <xdr:row>38</xdr:row>
      <xdr:rowOff>100066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91193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23647</xdr:rowOff>
    </xdr:from>
    <xdr:to>
      <xdr:col>85</xdr:col>
      <xdr:colOff>127000</xdr:colOff>
      <xdr:row>56</xdr:row>
      <xdr:rowOff>88363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24847"/>
          <a:ext cx="838200" cy="6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36786</xdr:rowOff>
    </xdr:from>
    <xdr:to>
      <xdr:col>81</xdr:col>
      <xdr:colOff>50800</xdr:colOff>
      <xdr:row>56</xdr:row>
      <xdr:rowOff>88363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637986"/>
          <a:ext cx="889000" cy="5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36786</xdr:rowOff>
    </xdr:from>
    <xdr:to>
      <xdr:col>76</xdr:col>
      <xdr:colOff>114300</xdr:colOff>
      <xdr:row>56</xdr:row>
      <xdr:rowOff>157269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37986"/>
          <a:ext cx="889000" cy="1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17932</xdr:rowOff>
    </xdr:from>
    <xdr:to>
      <xdr:col>71</xdr:col>
      <xdr:colOff>177800</xdr:colOff>
      <xdr:row>56</xdr:row>
      <xdr:rowOff>157269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19132"/>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144297</xdr:rowOff>
    </xdr:from>
    <xdr:to>
      <xdr:col>85</xdr:col>
      <xdr:colOff>177800</xdr:colOff>
      <xdr:row>56</xdr:row>
      <xdr:rowOff>74447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167174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37563</xdr:rowOff>
    </xdr:from>
    <xdr:to>
      <xdr:col>81</xdr:col>
      <xdr:colOff>101600</xdr:colOff>
      <xdr:row>56</xdr:row>
      <xdr:rowOff>139163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155690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41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157436</xdr:rowOff>
    </xdr:from>
    <xdr:to>
      <xdr:col>76</xdr:col>
      <xdr:colOff>165100</xdr:colOff>
      <xdr:row>56</xdr:row>
      <xdr:rowOff>87586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104113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36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106469</xdr:rowOff>
    </xdr:from>
    <xdr:to>
      <xdr:col>72</xdr:col>
      <xdr:colOff>38100</xdr:colOff>
      <xdr:row>57</xdr:row>
      <xdr:rowOff>36619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53146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8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138582</xdr:rowOff>
    </xdr:from>
    <xdr:to>
      <xdr:col>67</xdr:col>
      <xdr:colOff>101600</xdr:colOff>
      <xdr:row>56</xdr:row>
      <xdr:rowOff>68732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85259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33565</xdr:rowOff>
    </xdr:from>
    <xdr:to>
      <xdr:col>85</xdr:col>
      <xdr:colOff>127000</xdr:colOff>
      <xdr:row>72</xdr:row>
      <xdr:rowOff>110145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035065"/>
          <a:ext cx="838200" cy="41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150640</xdr:rowOff>
    </xdr:from>
    <xdr:to>
      <xdr:col>81</xdr:col>
      <xdr:colOff>50800</xdr:colOff>
      <xdr:row>72</xdr:row>
      <xdr:rowOff>110145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323590"/>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150640</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323590"/>
          <a:ext cx="889000" cy="13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36465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154215</xdr:rowOff>
    </xdr:from>
    <xdr:to>
      <xdr:col>85</xdr:col>
      <xdr:colOff>177800</xdr:colOff>
      <xdr:row>70</xdr:row>
      <xdr:rowOff>84365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19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107242</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193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59345</xdr:rowOff>
    </xdr:from>
    <xdr:to>
      <xdr:col>81</xdr:col>
      <xdr:colOff>101600</xdr:colOff>
      <xdr:row>72</xdr:row>
      <xdr:rowOff>160945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4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6022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1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99840</xdr:rowOff>
    </xdr:from>
    <xdr:to>
      <xdr:col>76</xdr:col>
      <xdr:colOff>165100</xdr:colOff>
      <xdr:row>72</xdr:row>
      <xdr:rowOff>29990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2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46517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04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41574</xdr:rowOff>
    </xdr:from>
    <xdr:to>
      <xdr:col>85</xdr:col>
      <xdr:colOff>127000</xdr:colOff>
      <xdr:row>93</xdr:row>
      <xdr:rowOff>53480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986424"/>
          <a:ext cx="8382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134386</xdr:rowOff>
    </xdr:from>
    <xdr:to>
      <xdr:col>81</xdr:col>
      <xdr:colOff>50800</xdr:colOff>
      <xdr:row>93</xdr:row>
      <xdr:rowOff>41574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907786"/>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123203</xdr:rowOff>
    </xdr:from>
    <xdr:to>
      <xdr:col>76</xdr:col>
      <xdr:colOff>114300</xdr:colOff>
      <xdr:row>92</xdr:row>
      <xdr:rowOff>134386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896603"/>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123203</xdr:rowOff>
    </xdr:from>
    <xdr:to>
      <xdr:col>71</xdr:col>
      <xdr:colOff>177800</xdr:colOff>
      <xdr:row>93</xdr:row>
      <xdr:rowOff>57138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896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2680</xdr:rowOff>
    </xdr:from>
    <xdr:to>
      <xdr:col>85</xdr:col>
      <xdr:colOff>177800</xdr:colOff>
      <xdr:row>93</xdr:row>
      <xdr:rowOff>104280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9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25557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7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162224</xdr:rowOff>
    </xdr:from>
    <xdr:to>
      <xdr:col>81</xdr:col>
      <xdr:colOff>101600</xdr:colOff>
      <xdr:row>93</xdr:row>
      <xdr:rowOff>92374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108901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83586</xdr:rowOff>
    </xdr:from>
    <xdr:to>
      <xdr:col>76</xdr:col>
      <xdr:colOff>165100</xdr:colOff>
      <xdr:row>93</xdr:row>
      <xdr:rowOff>13736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30263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72403</xdr:rowOff>
    </xdr:from>
    <xdr:to>
      <xdr:col>72</xdr:col>
      <xdr:colOff>38100</xdr:colOff>
      <xdr:row>93</xdr:row>
      <xdr:rowOff>2553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8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19080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6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6338</xdr:rowOff>
    </xdr:from>
    <xdr:to>
      <xdr:col>67</xdr:col>
      <xdr:colOff>101600</xdr:colOff>
      <xdr:row>93</xdr:row>
      <xdr:rowOff>107938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9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124465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7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本市における目的別歳出の特徴は，性質別と同様に公債費が大きいことである。類似団体中の順位はワースト</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位であるが，本市は合併団体ではなく過疎地域も有しないため実質公債費比率で比較するとワースト１位となる。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全国平均、類似団体内平均を大きく上回っている項目としては、議会費と</a:t>
          </a:r>
          <a:r>
            <a:rPr kumimoji="1" lang="ja-JP" altLang="en-US" sz="1100" b="0" i="0" baseline="0">
              <a:solidFill>
                <a:schemeClr val="dk1"/>
              </a:solidFill>
              <a:effectLst/>
              <a:latin typeface="+mn-lt"/>
              <a:ea typeface="+mn-ea"/>
              <a:cs typeface="+mn-cs"/>
            </a:rPr>
            <a:t>商工費</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商工費については、産業団地の整備に伴う令和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年度から操業予定の企業に対する企業立地助成金の増により大幅な上昇となった。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また、災害復旧費については、令和４年８月大雨被害からの復旧事業に続き、令和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年度は能登半島地震の災害復旧が本格化したことに伴い、高い水準となっている。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実質単年度収支について、令和６年度については、後年度における公債費負担軽減のため、</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億円の繰り上げ償還を実施したが、財政調整基金を</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億円取り崩したため、</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億円の赤字となった。しかしながら、収支に含まれない決算余剰金の財政調整基金の積立</a:t>
          </a:r>
          <a:r>
            <a:rPr kumimoji="1" lang="en-US" altLang="ja-JP" sz="1100" b="0" i="0" baseline="0">
              <a:solidFill>
                <a:schemeClr val="dk1"/>
              </a:solidFill>
              <a:effectLst/>
              <a:latin typeface="+mn-lt"/>
              <a:ea typeface="+mn-ea"/>
              <a:cs typeface="+mn-cs"/>
            </a:rPr>
            <a:t>4.2</a:t>
          </a:r>
          <a:r>
            <a:rPr kumimoji="1" lang="ja-JP" altLang="en-US" sz="1100" b="0" i="0" baseline="0">
              <a:solidFill>
                <a:schemeClr val="dk1"/>
              </a:solidFill>
              <a:effectLst/>
              <a:latin typeface="+mn-lt"/>
              <a:ea typeface="+mn-ea"/>
              <a:cs typeface="+mn-cs"/>
            </a:rPr>
            <a:t>億円があることから、財政調整基金は</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億円増となっており、昨年度から改善している。</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一般会計をはじめ、令和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年度の全ての会計で実質赤字額は発生していない。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57325090</v>
      </c>
      <c r="BO4" s="449"/>
      <c r="BP4" s="449"/>
      <c r="BQ4" s="449"/>
      <c r="BR4" s="449"/>
      <c r="BS4" s="449"/>
      <c r="BT4" s="449"/>
      <c r="BU4" s="450"/>
      <c r="BV4" s="448">
        <v>52855686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v>
      </c>
      <c r="CU4" s="589"/>
      <c r="CV4" s="589"/>
      <c r="CW4" s="589"/>
      <c r="CX4" s="589"/>
      <c r="CY4" s="589"/>
      <c r="CZ4" s="589"/>
      <c r="DA4" s="590"/>
      <c r="DB4" s="588">
        <v>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56298460</v>
      </c>
      <c r="BO5" s="420"/>
      <c r="BP5" s="420"/>
      <c r="BQ5" s="420"/>
      <c r="BR5" s="420"/>
      <c r="BS5" s="420"/>
      <c r="BT5" s="420"/>
      <c r="BU5" s="421"/>
      <c r="BV5" s="419">
        <v>51599367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93.4</v>
      </c>
      <c r="CU5" s="417"/>
      <c r="CV5" s="417"/>
      <c r="CW5" s="417"/>
      <c r="CX5" s="417"/>
      <c r="CY5" s="417"/>
      <c r="CZ5" s="417"/>
      <c r="DA5" s="418"/>
      <c r="DB5" s="416">
        <v>94.7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1026630</v>
      </c>
      <c r="BO6" s="420"/>
      <c r="BP6" s="420"/>
      <c r="BQ6" s="420"/>
      <c r="BR6" s="420"/>
      <c r="BS6" s="420"/>
      <c r="BT6" s="420"/>
      <c r="BU6" s="421"/>
      <c r="BV6" s="419">
        <v>1256319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95.6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191502</v>
      </c>
      <c r="BO7" s="420"/>
      <c r="BP7" s="420"/>
      <c r="BQ7" s="420"/>
      <c r="BR7" s="420"/>
      <c r="BS7" s="420"/>
      <c r="BT7" s="420"/>
      <c r="BU7" s="421"/>
      <c r="BV7" s="419">
        <v>422722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28108507</v>
      </c>
      <c r="CU7" s="420"/>
      <c r="CV7" s="420"/>
      <c r="CW7" s="420"/>
      <c r="CX7" s="420"/>
      <c r="CY7" s="420"/>
      <c r="CZ7" s="420"/>
      <c r="DA7" s="421"/>
      <c r="DB7" s="419">
        <v>27611932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835128</v>
      </c>
      <c r="BO8" s="420"/>
      <c r="BP8" s="420"/>
      <c r="BQ8" s="420"/>
      <c r="BR8" s="420"/>
      <c r="BS8" s="420"/>
      <c r="BT8" s="420"/>
      <c r="BU8" s="421"/>
      <c r="BV8" s="419">
        <v>833597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0.65</v>
      </c>
      <c r="CU8" s="523"/>
      <c r="CV8" s="523"/>
      <c r="CW8" s="523"/>
      <c r="CX8" s="523"/>
      <c r="CY8" s="523"/>
      <c r="CZ8" s="523"/>
      <c r="DA8" s="524"/>
      <c r="DB8" s="522">
        <v>0.65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106216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1531</v>
      </c>
      <c r="BO9" s="420"/>
      <c r="BP9" s="420"/>
      <c r="BQ9" s="420"/>
      <c r="BR9" s="420"/>
      <c r="BS9" s="420"/>
      <c r="BT9" s="420"/>
      <c r="BU9" s="421"/>
      <c r="BV9" s="419">
        <v>92167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15.2</v>
      </c>
      <c r="CU9" s="417"/>
      <c r="CV9" s="417"/>
      <c r="CW9" s="417"/>
      <c r="CX9" s="417"/>
      <c r="CY9" s="417"/>
      <c r="CZ9" s="417"/>
      <c r="DA9" s="418"/>
      <c r="DB9" s="416">
        <v>16.100000000000001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106919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2054</v>
      </c>
      <c r="BO10" s="420"/>
      <c r="BP10" s="420"/>
      <c r="BQ10" s="420"/>
      <c r="BR10" s="420"/>
      <c r="BS10" s="420"/>
      <c r="BT10" s="420"/>
      <c r="BU10" s="421"/>
      <c r="BV10" s="419">
        <v>1261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256140</v>
      </c>
      <c r="BO11" s="420"/>
      <c r="BP11" s="420"/>
      <c r="BQ11" s="420"/>
      <c r="BR11" s="420"/>
      <c r="BS11" s="420"/>
      <c r="BT11" s="420"/>
      <c r="BU11" s="421"/>
      <c r="BV11" s="419">
        <v>282873</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105475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102235</v>
      </c>
      <c r="S13" s="507"/>
      <c r="T13" s="507"/>
      <c r="U13" s="507"/>
      <c r="V13" s="508"/>
      <c r="W13" s="509" t="s">
        <v>131</v>
      </c>
      <c r="X13" s="405"/>
      <c r="Y13" s="405"/>
      <c r="Z13" s="405"/>
      <c r="AA13" s="405"/>
      <c r="AB13" s="406"/>
      <c r="AC13" s="372">
        <v>1035</v>
      </c>
      <c r="AD13" s="373"/>
      <c r="AE13" s="373"/>
      <c r="AF13" s="373"/>
      <c r="AG13" s="374"/>
      <c r="AH13" s="372">
        <v>1146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-40275</v>
      </c>
      <c r="BO13" s="420"/>
      <c r="BP13" s="420"/>
      <c r="BQ13" s="420"/>
      <c r="BR13" s="420"/>
      <c r="BS13" s="420"/>
      <c r="BT13" s="420"/>
      <c r="BU13" s="421"/>
      <c r="BV13" s="419">
        <v>376301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10.8</v>
      </c>
      <c r="CU13" s="417"/>
      <c r="CV13" s="417"/>
      <c r="CW13" s="417"/>
      <c r="CX13" s="417"/>
      <c r="CY13" s="417"/>
      <c r="CZ13" s="417"/>
      <c r="DA13" s="418"/>
      <c r="DB13" s="416">
        <v>11.3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106104</v>
      </c>
      <c r="S14" s="507"/>
      <c r="T14" s="507"/>
      <c r="U14" s="507"/>
      <c r="V14" s="508"/>
      <c r="W14" s="510"/>
      <c r="X14" s="408"/>
      <c r="Y14" s="408"/>
      <c r="Z14" s="408"/>
      <c r="AA14" s="408"/>
      <c r="AB14" s="409"/>
      <c r="AC14" s="499">
        <v>1.9</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98.9</v>
      </c>
      <c r="CU14" s="517"/>
      <c r="CV14" s="517"/>
      <c r="CW14" s="517"/>
      <c r="CX14" s="517"/>
      <c r="CY14" s="517"/>
      <c r="CZ14" s="517"/>
      <c r="DA14" s="518"/>
      <c r="DB14" s="516">
        <v>102.1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103089</v>
      </c>
      <c r="S15" s="507"/>
      <c r="T15" s="507"/>
      <c r="U15" s="507"/>
      <c r="V15" s="508"/>
      <c r="W15" s="509" t="s">
        <v>137</v>
      </c>
      <c r="X15" s="405"/>
      <c r="Y15" s="405"/>
      <c r="Z15" s="405"/>
      <c r="AA15" s="405"/>
      <c r="AB15" s="406"/>
      <c r="AC15" s="372">
        <v>20468</v>
      </c>
      <c r="AD15" s="373"/>
      <c r="AE15" s="373"/>
      <c r="AF15" s="373"/>
      <c r="AG15" s="374"/>
      <c r="AH15" s="372">
        <v>20224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15410576</v>
      </c>
      <c r="BO15" s="449"/>
      <c r="BP15" s="449"/>
      <c r="BQ15" s="449"/>
      <c r="BR15" s="449"/>
      <c r="BS15" s="449"/>
      <c r="BT15" s="449"/>
      <c r="BU15" s="450"/>
      <c r="BV15" s="448">
        <v>15360054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v>
      </c>
      <c r="AD16" s="500"/>
      <c r="AE16" s="500"/>
      <c r="AF16" s="500"/>
      <c r="AG16" s="501"/>
      <c r="AH16" s="499">
        <v>38.200000000000003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23882781</v>
      </c>
      <c r="BO16" s="420"/>
      <c r="BP16" s="420"/>
      <c r="BQ16" s="420"/>
      <c r="BR16" s="420"/>
      <c r="BS16" s="420"/>
      <c r="BT16" s="420"/>
      <c r="BU16" s="421"/>
      <c r="BV16" s="419">
        <v>23291953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32311</v>
      </c>
      <c r="AD17" s="373"/>
      <c r="AE17" s="373"/>
      <c r="AF17" s="373"/>
      <c r="AG17" s="374"/>
      <c r="AH17" s="372">
        <v>31617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19492279</v>
      </c>
      <c r="BO17" s="420"/>
      <c r="BP17" s="420"/>
      <c r="BQ17" s="420"/>
      <c r="BR17" s="420"/>
      <c r="BS17" s="420"/>
      <c r="BT17" s="420"/>
      <c r="BU17" s="421"/>
      <c r="BV17" s="419">
        <v>19412609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371.05</v>
      </c>
      <c r="M18" s="472"/>
      <c r="N18" s="472"/>
      <c r="O18" s="472"/>
      <c r="P18" s="472"/>
      <c r="Q18" s="472"/>
      <c r="R18" s="473"/>
      <c r="S18" s="473"/>
      <c r="T18" s="473"/>
      <c r="U18" s="473"/>
      <c r="V18" s="474"/>
      <c r="W18" s="490"/>
      <c r="X18" s="491"/>
      <c r="Y18" s="491"/>
      <c r="Z18" s="491"/>
      <c r="AA18" s="491"/>
      <c r="AB18" s="515"/>
      <c r="AC18" s="389">
        <v>60</v>
      </c>
      <c r="AD18" s="390"/>
      <c r="AE18" s="390"/>
      <c r="AF18" s="390"/>
      <c r="AG18" s="475"/>
      <c r="AH18" s="389">
        <v>59.7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27448464</v>
      </c>
      <c r="BO18" s="420"/>
      <c r="BP18" s="420"/>
      <c r="BQ18" s="420"/>
      <c r="BR18" s="420"/>
      <c r="BS18" s="420"/>
      <c r="BT18" s="420"/>
      <c r="BU18" s="421"/>
      <c r="BV18" s="419">
        <v>26845668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286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36228869</v>
      </c>
      <c r="BO19" s="420"/>
      <c r="BP19" s="420"/>
      <c r="BQ19" s="420"/>
      <c r="BR19" s="420"/>
      <c r="BS19" s="420"/>
      <c r="BT19" s="420"/>
      <c r="BU19" s="421"/>
      <c r="BV19" s="419">
        <v>34681996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41312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60609900</v>
      </c>
      <c r="BO22" s="449"/>
      <c r="BP22" s="449"/>
      <c r="BQ22" s="449"/>
      <c r="BR22" s="449"/>
      <c r="BS22" s="449"/>
      <c r="BT22" s="449"/>
      <c r="BU22" s="450"/>
      <c r="BV22" s="448">
        <v>61380096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24347973</v>
      </c>
      <c r="BO23" s="420"/>
      <c r="BP23" s="420"/>
      <c r="BQ23" s="420"/>
      <c r="BR23" s="420"/>
      <c r="BS23" s="420"/>
      <c r="BT23" s="420"/>
      <c r="BU23" s="421"/>
      <c r="BV23" s="419">
        <v>26398768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9450</v>
      </c>
      <c r="R24" s="373"/>
      <c r="S24" s="373"/>
      <c r="T24" s="373"/>
      <c r="U24" s="373"/>
      <c r="V24" s="374"/>
      <c r="W24" s="462"/>
      <c r="X24" s="399"/>
      <c r="Y24" s="400"/>
      <c r="Z24" s="375" t="s">
        <v>162</v>
      </c>
      <c r="AA24" s="376"/>
      <c r="AB24" s="376"/>
      <c r="AC24" s="376"/>
      <c r="AD24" s="376"/>
      <c r="AE24" s="376"/>
      <c r="AF24" s="376"/>
      <c r="AG24" s="377"/>
      <c r="AH24" s="372">
        <v>578</v>
      </c>
      <c r="AI24" s="373"/>
      <c r="AJ24" s="373"/>
      <c r="AK24" s="373"/>
      <c r="AL24" s="374"/>
      <c r="AM24" s="372">
        <v>1836306</v>
      </c>
      <c r="AN24" s="373"/>
      <c r="AO24" s="373"/>
      <c r="AP24" s="373"/>
      <c r="AQ24" s="373"/>
      <c r="AR24" s="374"/>
      <c r="AS24" s="372">
        <v>3177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42763841</v>
      </c>
      <c r="BO24" s="420"/>
      <c r="BP24" s="420"/>
      <c r="BQ24" s="420"/>
      <c r="BR24" s="420"/>
      <c r="BS24" s="420"/>
      <c r="BT24" s="420"/>
      <c r="BU24" s="421"/>
      <c r="BV24" s="419">
        <v>41971161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7740</v>
      </c>
      <c r="R25" s="373"/>
      <c r="S25" s="373"/>
      <c r="T25" s="373"/>
      <c r="U25" s="373"/>
      <c r="V25" s="374"/>
      <c r="W25" s="462"/>
      <c r="X25" s="399"/>
      <c r="Y25" s="400"/>
      <c r="Z25" s="375" t="s">
        <v>165</v>
      </c>
      <c r="AA25" s="376"/>
      <c r="AB25" s="376"/>
      <c r="AC25" s="376"/>
      <c r="AD25" s="376"/>
      <c r="AE25" s="376"/>
      <c r="AF25" s="376"/>
      <c r="AG25" s="377"/>
      <c r="AH25" s="372">
        <v>133</v>
      </c>
      <c r="AI25" s="373"/>
      <c r="AJ25" s="373"/>
      <c r="AK25" s="373"/>
      <c r="AL25" s="374"/>
      <c r="AM25" s="372">
        <v>376656</v>
      </c>
      <c r="AN25" s="373"/>
      <c r="AO25" s="373"/>
      <c r="AP25" s="373"/>
      <c r="AQ25" s="373"/>
      <c r="AR25" s="374"/>
      <c r="AS25" s="372">
        <v>2832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8901875</v>
      </c>
      <c r="BO25" s="449"/>
      <c r="BP25" s="449"/>
      <c r="BQ25" s="449"/>
      <c r="BR25" s="449"/>
      <c r="BS25" s="449"/>
      <c r="BT25" s="449"/>
      <c r="BU25" s="450"/>
      <c r="BV25" s="448">
        <v>7527958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6660</v>
      </c>
      <c r="R26" s="373"/>
      <c r="S26" s="373"/>
      <c r="T26" s="373"/>
      <c r="U26" s="373"/>
      <c r="V26" s="374"/>
      <c r="W26" s="462"/>
      <c r="X26" s="399"/>
      <c r="Y26" s="400"/>
      <c r="Z26" s="375" t="s">
        <v>168</v>
      </c>
      <c r="AA26" s="430"/>
      <c r="AB26" s="430"/>
      <c r="AC26" s="430"/>
      <c r="AD26" s="430"/>
      <c r="AE26" s="430"/>
      <c r="AF26" s="430"/>
      <c r="AG26" s="431"/>
      <c r="AH26" s="372">
        <v>30</v>
      </c>
      <c r="AI26" s="373"/>
      <c r="AJ26" s="373"/>
      <c r="AK26" s="373"/>
      <c r="AL26" s="374"/>
      <c r="AM26" s="372">
        <v>88590</v>
      </c>
      <c r="AN26" s="373"/>
      <c r="AO26" s="373"/>
      <c r="AP26" s="373"/>
      <c r="AQ26" s="373"/>
      <c r="AR26" s="374"/>
      <c r="AS26" s="372">
        <v>2953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6200</v>
      </c>
      <c r="R27" s="373"/>
      <c r="S27" s="373"/>
      <c r="T27" s="373"/>
      <c r="U27" s="373"/>
      <c r="V27" s="374"/>
      <c r="W27" s="462"/>
      <c r="X27" s="399"/>
      <c r="Y27" s="400"/>
      <c r="Z27" s="375" t="s">
        <v>171</v>
      </c>
      <c r="AA27" s="376"/>
      <c r="AB27" s="376"/>
      <c r="AC27" s="376"/>
      <c r="AD27" s="376"/>
      <c r="AE27" s="376"/>
      <c r="AF27" s="376"/>
      <c r="AG27" s="377"/>
      <c r="AH27" s="372">
        <v>35</v>
      </c>
      <c r="AI27" s="373"/>
      <c r="AJ27" s="373"/>
      <c r="AK27" s="373"/>
      <c r="AL27" s="374"/>
      <c r="AM27" s="372">
        <v>134715</v>
      </c>
      <c r="AN27" s="373"/>
      <c r="AO27" s="373"/>
      <c r="AP27" s="373"/>
      <c r="AQ27" s="373"/>
      <c r="AR27" s="374"/>
      <c r="AS27" s="372">
        <v>3849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5500</v>
      </c>
      <c r="R28" s="373"/>
      <c r="S28" s="373"/>
      <c r="T28" s="373"/>
      <c r="U28" s="373"/>
      <c r="V28" s="374"/>
      <c r="W28" s="462"/>
      <c r="X28" s="399"/>
      <c r="Y28" s="400"/>
      <c r="Z28" s="375" t="s">
        <v>174</v>
      </c>
      <c r="AA28" s="376"/>
      <c r="AB28" s="376"/>
      <c r="AC28" s="376"/>
      <c r="AD28" s="376"/>
      <c r="AE28" s="376"/>
      <c r="AF28" s="376"/>
      <c r="AG28" s="377"/>
      <c r="AH28" s="372">
        <v>4</v>
      </c>
      <c r="AI28" s="373"/>
      <c r="AJ28" s="373"/>
      <c r="AK28" s="373"/>
      <c r="AL28" s="374"/>
      <c r="AM28" s="372">
        <v>11772</v>
      </c>
      <c r="AN28" s="373"/>
      <c r="AO28" s="373"/>
      <c r="AP28" s="373"/>
      <c r="AQ28" s="373"/>
      <c r="AR28" s="374"/>
      <c r="AS28" s="372">
        <v>2943</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2057761</v>
      </c>
      <c r="BO28" s="449"/>
      <c r="BP28" s="449"/>
      <c r="BQ28" s="449"/>
      <c r="BR28" s="449"/>
      <c r="BS28" s="449"/>
      <c r="BT28" s="449"/>
      <c r="BU28" s="450"/>
      <c r="BV28" s="448">
        <v>1935707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20</v>
      </c>
      <c r="M29" s="373"/>
      <c r="N29" s="373"/>
      <c r="O29" s="373"/>
      <c r="P29" s="374"/>
      <c r="Q29" s="372">
        <v>5200</v>
      </c>
      <c r="R29" s="373"/>
      <c r="S29" s="373"/>
      <c r="T29" s="373"/>
      <c r="U29" s="373"/>
      <c r="V29" s="374"/>
      <c r="W29" s="463"/>
      <c r="X29" s="464"/>
      <c r="Y29" s="465"/>
      <c r="Z29" s="375" t="s">
        <v>177</v>
      </c>
      <c r="AA29" s="376"/>
      <c r="AB29" s="376"/>
      <c r="AC29" s="376"/>
      <c r="AD29" s="376"/>
      <c r="AE29" s="376"/>
      <c r="AF29" s="376"/>
      <c r="AG29" s="377"/>
      <c r="AH29" s="372">
        <v>617</v>
      </c>
      <c r="AI29" s="373"/>
      <c r="AJ29" s="373"/>
      <c r="AK29" s="373"/>
      <c r="AL29" s="374"/>
      <c r="AM29" s="372">
        <v>1982793</v>
      </c>
      <c r="AN29" s="373"/>
      <c r="AO29" s="373"/>
      <c r="AP29" s="373"/>
      <c r="AQ29" s="373"/>
      <c r="AR29" s="374"/>
      <c r="AS29" s="372">
        <v>3214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209179</v>
      </c>
      <c r="BO29" s="420"/>
      <c r="BP29" s="420"/>
      <c r="BQ29" s="420"/>
      <c r="BR29" s="420"/>
      <c r="BS29" s="420"/>
      <c r="BT29" s="420"/>
      <c r="BU29" s="421"/>
      <c r="BV29" s="419">
        <v>109117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2840096</v>
      </c>
      <c r="BO30" s="454"/>
      <c r="BP30" s="454"/>
      <c r="BQ30" s="454"/>
      <c r="BR30" s="454"/>
      <c r="BS30" s="454"/>
      <c r="BT30" s="454"/>
      <c r="BU30" s="455"/>
      <c r="BV30" s="453">
        <v>3224446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小松市国民健康保険事業特別会計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小松市水道事業会計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小松市産業団地事業特別会計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南加賀広域圏事務組合(一般会計)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小松市土地開発公社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小松市公債管理特別会計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小松市介護保険事業特別会計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小松市下水道事業会計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南加賀広域圏事務組合(ふるさと振興事業会計)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小松市開発公社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小松市後期高齢者医療特別会計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国民健康保険小松市民病院事業会計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南加賀広域圏事務組合(急病センター事業会計)</v>
      </c>
      <c r="BZ36" s="368"/>
      <c r="CA36" s="368"/>
      <c r="CB36" s="368"/>
      <c r="CC36" s="368"/>
      <c r="CD36" s="368"/>
      <c r="CE36" s="368"/>
      <c r="CF36" s="368"/>
      <c r="CG36" s="368"/>
      <c r="CH36" s="368"/>
      <c r="CI36" s="368"/>
      <c r="CJ36" s="368"/>
      <c r="CK36" s="368"/>
      <c r="CL36" s="368"/>
      <c r="CM36" s="368"/>
      <c r="CN36" s="169"/>
      <c r="CO36" s="367">
        <f t="shared" si="3"/>
        <v>22</v>
      </c>
      <c r="CP36" s="367"/>
      <c r="CQ36" s="368" t="str">
        <f>IF('各会計、関係団体の財政状況及び健全化判断比率'!BS9="","",'各会計、関係団体の財政状況及び健全化判断比率'!BS9)</f>
        <v>小松市まちづくり市民財団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南加賀広域圏事務組合(公設地方卸売市場事業会計)</v>
      </c>
      <c r="BZ37" s="368"/>
      <c r="CA37" s="368"/>
      <c r="CB37" s="368"/>
      <c r="CC37" s="368"/>
      <c r="CD37" s="368"/>
      <c r="CE37" s="368"/>
      <c r="CF37" s="368"/>
      <c r="CG37" s="368"/>
      <c r="CH37" s="368"/>
      <c r="CI37" s="368"/>
      <c r="CJ37" s="368"/>
      <c r="CK37" s="368"/>
      <c r="CL37" s="368"/>
      <c r="CM37" s="368"/>
      <c r="CN37" s="169"/>
      <c r="CO37" s="367">
        <f t="shared" si="3"/>
        <v>23</v>
      </c>
      <c r="CP37" s="367"/>
      <c r="CQ37" s="368" t="str">
        <f>IF('各会計、関係団体の財政状況及び健全化判断比率'!BS10="","",'各会計、関係団体の財政状況及び健全化判断比率'!BS10)</f>
        <v>こまつ賑わいセンター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南加賀広域圏事務組合(獣肉処理加工施設事業会計)</v>
      </c>
      <c r="BZ38" s="368"/>
      <c r="CA38" s="368"/>
      <c r="CB38" s="368"/>
      <c r="CC38" s="368"/>
      <c r="CD38" s="368"/>
      <c r="CE38" s="368"/>
      <c r="CF38" s="368"/>
      <c r="CG38" s="368"/>
      <c r="CH38" s="368"/>
      <c r="CI38" s="368"/>
      <c r="CJ38" s="368"/>
      <c r="CK38" s="368"/>
      <c r="CL38" s="368"/>
      <c r="CM38" s="368"/>
      <c r="CN38" s="169"/>
      <c r="CO38" s="367">
        <f t="shared" si="3"/>
        <v>24</v>
      </c>
      <c r="CP38" s="367"/>
      <c r="CQ38" s="368" t="str">
        <f>IF('各会計、関係団体の財政状況及び健全化判断比率'!BS11="","",'各会計、関係団体の財政状況及び健全化判断比率'!BS11)</f>
        <v>公立小松大学</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南加賀広域圏事務組合(し尿処理事業特別会計）</v>
      </c>
      <c r="BZ39" s="368"/>
      <c r="CA39" s="368"/>
      <c r="CB39" s="368"/>
      <c r="CC39" s="368"/>
      <c r="CD39" s="368"/>
      <c r="CE39" s="368"/>
      <c r="CF39" s="368"/>
      <c r="CG39" s="368"/>
      <c r="CH39" s="368"/>
      <c r="CI39" s="368"/>
      <c r="CJ39" s="368"/>
      <c r="CK39" s="368"/>
      <c r="CL39" s="368"/>
      <c r="CM39" s="368"/>
      <c r="CN39" s="169"/>
      <c r="CO39" s="367">
        <f t="shared" si="3"/>
        <v>25</v>
      </c>
      <c r="CP39" s="367"/>
      <c r="CQ39" s="368" t="str">
        <f>IF('各会計、関係団体の財政状況及び健全化判断比率'!BS12="","",'各会計、関係団体の財政状況及び健全化判断比率'!BS12)</f>
        <v>木場潟公園協会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南加賀広域圏事務組合(斎場事業特別会計）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手取川水防事務組合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石川県後期高齢者医療広域連合(一般会計)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石川県後期高齢者医療広域連合(後期高齢者医療特別会計)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5c1w3PbJLwuQjPgblHUgRVNxuZ+or9pZQsZDLgVrf4gW1a9eilcbYTf6+ySiqfl6MHvoxZ3f2Tb8qQprA5QPVQ==" saltValue="mA559+cal3suULdAObT2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4" t="s">
        <v>536</v>
      </c>
      <c r="D34" s="1154"/>
      <c r="E34" s="1155"/>
      <c r="F34" s="32">
        <v>13.79</v>
      </c>
      <c r="G34" s="33">
        <v>15.67</v>
      </c>
      <c r="H34" s="33">
        <v>19.39</v>
      </c>
      <c r="I34" s="33">
        <v>19.12</v>
      </c>
      <c r="J34" s="34">
        <v>17.18</v>
      </c>
      <c r="K34" s="22"/>
      <c r="L34" s="22"/>
      <c r="M34" s="22"/>
      <c r="N34" s="22"/>
      <c r="O34" s="22"/>
      <c r="P34" s="22"/>
    </row>
    <row r="35" spans="1:16" ht="39" customHeight="1" x14ac:dyDescent="0.15">
      <c r="A35" s="22"/>
      <c r="B35" s="35"/>
      <c r="C35" s="1148" t="s">
        <v>537</v>
      </c>
      <c r="D35" s="1149"/>
      <c r="E35" s="1150"/>
      <c r="F35" s="36">
        <v>7.89</v>
      </c>
      <c r="G35" s="37">
        <v>8.61</v>
      </c>
      <c r="H35" s="37">
        <v>10.37</v>
      </c>
      <c r="I35" s="37">
        <v>10.56</v>
      </c>
      <c r="J35" s="38">
        <v>9.93</v>
      </c>
      <c r="K35" s="22"/>
      <c r="L35" s="22"/>
      <c r="M35" s="22"/>
      <c r="N35" s="22"/>
      <c r="O35" s="22"/>
      <c r="P35" s="22"/>
    </row>
    <row r="36" spans="1:16" ht="39" customHeight="1" x14ac:dyDescent="0.15">
      <c r="A36" s="22"/>
      <c r="B36" s="35"/>
      <c r="C36" s="1148" t="s">
        <v>538</v>
      </c>
      <c r="D36" s="1149"/>
      <c r="E36" s="1150"/>
      <c r="F36" s="36">
        <v>2.37</v>
      </c>
      <c r="G36" s="37">
        <v>2.35</v>
      </c>
      <c r="H36" s="37">
        <v>2.75</v>
      </c>
      <c r="I36" s="37">
        <v>3.01</v>
      </c>
      <c r="J36" s="38">
        <v>2.97</v>
      </c>
      <c r="K36" s="22"/>
      <c r="L36" s="22"/>
      <c r="M36" s="22"/>
      <c r="N36" s="22"/>
      <c r="O36" s="22"/>
      <c r="P36" s="22"/>
    </row>
    <row r="37" spans="1:16" ht="39" customHeight="1" x14ac:dyDescent="0.15">
      <c r="A37" s="22"/>
      <c r="B37" s="35"/>
      <c r="C37" s="1148" t="s">
        <v>539</v>
      </c>
      <c r="D37" s="1149"/>
      <c r="E37" s="1150"/>
      <c r="F37" s="36">
        <v>2.59</v>
      </c>
      <c r="G37" s="37">
        <v>2.14</v>
      </c>
      <c r="H37" s="37">
        <v>1.75</v>
      </c>
      <c r="I37" s="37">
        <v>1.36</v>
      </c>
      <c r="J37" s="38">
        <v>1.54</v>
      </c>
      <c r="K37" s="22"/>
      <c r="L37" s="22"/>
      <c r="M37" s="22"/>
      <c r="N37" s="22"/>
      <c r="O37" s="22"/>
      <c r="P37" s="22"/>
    </row>
    <row r="38" spans="1:16" ht="39" customHeight="1" x14ac:dyDescent="0.15">
      <c r="A38" s="22"/>
      <c r="B38" s="35"/>
      <c r="C38" s="1148" t="s">
        <v>540</v>
      </c>
      <c r="D38" s="1149"/>
      <c r="E38" s="1150"/>
      <c r="F38" s="36">
        <v>0.68</v>
      </c>
      <c r="G38" s="37">
        <v>0.67</v>
      </c>
      <c r="H38" s="37">
        <v>1.1499999999999999</v>
      </c>
      <c r="I38" s="37">
        <v>1.08</v>
      </c>
      <c r="J38" s="38">
        <v>0.67</v>
      </c>
      <c r="K38" s="22"/>
      <c r="L38" s="22"/>
      <c r="M38" s="22"/>
      <c r="N38" s="22"/>
      <c r="O38" s="22"/>
      <c r="P38" s="22"/>
    </row>
    <row r="39" spans="1:16" ht="39" customHeight="1" x14ac:dyDescent="0.15">
      <c r="A39" s="22"/>
      <c r="B39" s="35"/>
      <c r="C39" s="1148" t="s">
        <v>541</v>
      </c>
      <c r="D39" s="1149"/>
      <c r="E39" s="1150"/>
      <c r="F39" s="36">
        <v>0.01</v>
      </c>
      <c r="G39" s="37">
        <v>0.01</v>
      </c>
      <c r="H39" s="37">
        <v>0.01</v>
      </c>
      <c r="I39" s="37">
        <v>0.17</v>
      </c>
      <c r="J39" s="38">
        <v>0.18</v>
      </c>
      <c r="K39" s="22"/>
      <c r="L39" s="22"/>
      <c r="M39" s="22"/>
      <c r="N39" s="22"/>
      <c r="O39" s="22"/>
      <c r="P39" s="22"/>
    </row>
    <row r="40" spans="1:16" ht="39" customHeight="1" x14ac:dyDescent="0.15">
      <c r="A40" s="22"/>
      <c r="B40" s="35"/>
      <c r="C40" s="1148" t="s">
        <v>542</v>
      </c>
      <c r="D40" s="1149"/>
      <c r="E40" s="1150"/>
      <c r="F40" s="36">
        <v>0</v>
      </c>
      <c r="G40" s="37">
        <v>0</v>
      </c>
      <c r="H40" s="37">
        <v>0</v>
      </c>
      <c r="I40" s="37">
        <v>0</v>
      </c>
      <c r="J40" s="38">
        <v>0</v>
      </c>
      <c r="K40" s="22"/>
      <c r="L40" s="22"/>
      <c r="M40" s="22"/>
      <c r="N40" s="22"/>
      <c r="O40" s="22"/>
      <c r="P40" s="22"/>
    </row>
    <row r="41" spans="1:16" ht="39" customHeight="1" x14ac:dyDescent="0.15">
      <c r="A41" s="22"/>
      <c r="B41" s="35"/>
      <c r="C41" s="1148" t="s">
        <v>543</v>
      </c>
      <c r="D41" s="1149"/>
      <c r="E41" s="1150"/>
      <c r="F41" s="36">
        <v>0.23</v>
      </c>
      <c r="G41" s="37">
        <v>0.23</v>
      </c>
      <c r="H41" s="37">
        <v>0</v>
      </c>
      <c r="I41" s="37">
        <v>0</v>
      </c>
      <c r="J41" s="38">
        <v>0</v>
      </c>
      <c r="K41" s="22"/>
      <c r="L41" s="22"/>
      <c r="M41" s="22"/>
      <c r="N41" s="22"/>
      <c r="O41" s="22"/>
      <c r="P41" s="22"/>
    </row>
    <row r="42" spans="1:16" ht="39" customHeight="1" x14ac:dyDescent="0.15">
      <c r="A42" s="22"/>
      <c r="B42" s="39"/>
      <c r="C42" s="1148" t="s">
        <v>544</v>
      </c>
      <c r="D42" s="1149"/>
      <c r="E42" s="1150"/>
      <c r="F42" s="36" t="s">
        <v>490</v>
      </c>
      <c r="G42" s="37" t="s">
        <v>490</v>
      </c>
      <c r="H42" s="37" t="s">
        <v>490</v>
      </c>
      <c r="I42" s="37" t="s">
        <v>490</v>
      </c>
      <c r="J42" s="38" t="s">
        <v>490</v>
      </c>
      <c r="K42" s="22"/>
      <c r="L42" s="22"/>
      <c r="M42" s="22"/>
      <c r="N42" s="22"/>
      <c r="O42" s="22"/>
      <c r="P42" s="22"/>
    </row>
    <row r="43" spans="1:16" ht="39" customHeight="1" thickBot="1" x14ac:dyDescent="0.2">
      <c r="A43" s="22"/>
      <c r="B43" s="40"/>
      <c r="C43" s="1151" t="s">
        <v>545</v>
      </c>
      <c r="D43" s="1152"/>
      <c r="E43" s="1153"/>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ryifbtMKtNyxNeGjg446k20hJoqAWwfUWleMPz3jo6uHLuVePVE/NvbiRJTcLsmKhOZ/hX+yQacc4S+GHgHAg==" saltValue="pWjReQdCug8bK3EpPR7k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0" zoomScale="80" zoomScaleNormal="80" zoomScaleSheetLayoutView="55" workbookViewId="0">
      <selection activeCell="R56" sqref="R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5745</v>
      </c>
      <c r="L45" s="60">
        <v>6180</v>
      </c>
      <c r="M45" s="60">
        <v>5662</v>
      </c>
      <c r="N45" s="60">
        <v>5463</v>
      </c>
      <c r="O45" s="61">
        <v>5390</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490</v>
      </c>
      <c r="L46" s="64" t="s">
        <v>490</v>
      </c>
      <c r="M46" s="64" t="s">
        <v>490</v>
      </c>
      <c r="N46" s="64" t="s">
        <v>490</v>
      </c>
      <c r="O46" s="65" t="s">
        <v>490</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490</v>
      </c>
      <c r="L47" s="64" t="s">
        <v>490</v>
      </c>
      <c r="M47" s="64" t="s">
        <v>490</v>
      </c>
      <c r="N47" s="64" t="s">
        <v>490</v>
      </c>
      <c r="O47" s="65" t="s">
        <v>490</v>
      </c>
      <c r="P47" s="48"/>
      <c r="Q47" s="48"/>
      <c r="R47" s="48"/>
      <c r="S47" s="48"/>
      <c r="T47" s="48"/>
      <c r="U47" s="48"/>
    </row>
    <row r="48" spans="1:21" ht="30.75" customHeight="1" x14ac:dyDescent="0.15">
      <c r="A48" s="48"/>
      <c r="B48" s="1181"/>
      <c r="C48" s="1182"/>
      <c r="D48" s="62"/>
      <c r="E48" s="1158" t="s">
        <v>13</v>
      </c>
      <c r="F48" s="1158"/>
      <c r="G48" s="1158"/>
      <c r="H48" s="1158"/>
      <c r="I48" s="1158"/>
      <c r="J48" s="1159"/>
      <c r="K48" s="63">
        <v>2312</v>
      </c>
      <c r="L48" s="64">
        <v>2324</v>
      </c>
      <c r="M48" s="64">
        <v>2286</v>
      </c>
      <c r="N48" s="64">
        <v>2316</v>
      </c>
      <c r="O48" s="65">
        <v>2052</v>
      </c>
      <c r="P48" s="48"/>
      <c r="Q48" s="48"/>
      <c r="R48" s="48"/>
      <c r="S48" s="48"/>
      <c r="T48" s="48"/>
      <c r="U48" s="48"/>
    </row>
    <row r="49" spans="1:21" ht="30.75" customHeight="1" x14ac:dyDescent="0.15">
      <c r="A49" s="48"/>
      <c r="B49" s="1181"/>
      <c r="C49" s="1182"/>
      <c r="D49" s="62"/>
      <c r="E49" s="1158" t="s">
        <v>14</v>
      </c>
      <c r="F49" s="1158"/>
      <c r="G49" s="1158"/>
      <c r="H49" s="1158"/>
      <c r="I49" s="1158"/>
      <c r="J49" s="1159"/>
      <c r="K49" s="63">
        <v>3</v>
      </c>
      <c r="L49" s="64">
        <v>1</v>
      </c>
      <c r="M49" s="64">
        <v>1</v>
      </c>
      <c r="N49" s="64">
        <v>10</v>
      </c>
      <c r="O49" s="65">
        <v>52</v>
      </c>
      <c r="P49" s="48"/>
      <c r="Q49" s="48"/>
      <c r="R49" s="48"/>
      <c r="S49" s="48"/>
      <c r="T49" s="48"/>
      <c r="U49" s="48"/>
    </row>
    <row r="50" spans="1:21" ht="30.75" customHeight="1" x14ac:dyDescent="0.15">
      <c r="A50" s="48"/>
      <c r="B50" s="1181"/>
      <c r="C50" s="1182"/>
      <c r="D50" s="62"/>
      <c r="E50" s="1158" t="s">
        <v>15</v>
      </c>
      <c r="F50" s="1158"/>
      <c r="G50" s="1158"/>
      <c r="H50" s="1158"/>
      <c r="I50" s="1158"/>
      <c r="J50" s="1159"/>
      <c r="K50" s="63">
        <v>22</v>
      </c>
      <c r="L50" s="64">
        <v>2</v>
      </c>
      <c r="M50" s="64">
        <v>2</v>
      </c>
      <c r="N50" s="64">
        <v>2</v>
      </c>
      <c r="O50" s="65">
        <v>2</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490</v>
      </c>
      <c r="L51" s="64" t="s">
        <v>490</v>
      </c>
      <c r="M51" s="64" t="s">
        <v>490</v>
      </c>
      <c r="N51" s="64" t="s">
        <v>490</v>
      </c>
      <c r="O51" s="65" t="s">
        <v>490</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5392</v>
      </c>
      <c r="L52" s="64">
        <v>5783</v>
      </c>
      <c r="M52" s="64">
        <v>5325</v>
      </c>
      <c r="N52" s="64">
        <v>5264</v>
      </c>
      <c r="O52" s="65">
        <v>5012</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2690</v>
      </c>
      <c r="L53" s="69">
        <v>2724</v>
      </c>
      <c r="M53" s="69">
        <v>2626</v>
      </c>
      <c r="N53" s="69">
        <v>2527</v>
      </c>
      <c r="O53" s="70">
        <v>2484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vVjxxlbO/5OBZ+dINukiEpBU68QKF3O5zgvbJXVbPI/hkAlDl2QzwAMfGViVNn9UEZpHYPwyB3co5SwYansXA==" saltValue="UO/5IPwu3WVyWpvw6I9O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S52" sqref="S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9" t="s">
        <v>30</v>
      </c>
      <c r="C41" s="1200"/>
      <c r="D41" s="105"/>
      <c r="E41" s="1201" t="s">
        <v>31</v>
      </c>
      <c r="F41" s="1201"/>
      <c r="G41" s="1201"/>
      <c r="H41" s="1202"/>
      <c r="I41" s="343">
        <v>64967</v>
      </c>
      <c r="J41" s="344">
        <v>65040</v>
      </c>
      <c r="K41" s="344">
        <v>63312</v>
      </c>
      <c r="L41" s="344">
        <v>61380</v>
      </c>
      <c r="M41" s="345">
        <v>60610</v>
      </c>
    </row>
    <row r="42" spans="2:13" ht="27.75" customHeight="1" x14ac:dyDescent="0.15">
      <c r="B42" s="1189"/>
      <c r="C42" s="1190"/>
      <c r="D42" s="106"/>
      <c r="E42" s="1193" t="s">
        <v>32</v>
      </c>
      <c r="F42" s="1193"/>
      <c r="G42" s="1193"/>
      <c r="H42" s="1194"/>
      <c r="I42" s="346">
        <v>2148</v>
      </c>
      <c r="J42" s="347">
        <v>1570</v>
      </c>
      <c r="K42" s="347">
        <v>471</v>
      </c>
      <c r="L42" s="347">
        <v>359</v>
      </c>
      <c r="M42" s="348">
        <v>352</v>
      </c>
    </row>
    <row r="43" spans="2:13" ht="27.75" customHeight="1" x14ac:dyDescent="0.15">
      <c r="B43" s="1189"/>
      <c r="C43" s="1190"/>
      <c r="D43" s="106"/>
      <c r="E43" s="1193" t="s">
        <v>33</v>
      </c>
      <c r="F43" s="1193"/>
      <c r="G43" s="1193"/>
      <c r="H43" s="1194"/>
      <c r="I43" s="346">
        <v>34547</v>
      </c>
      <c r="J43" s="347">
        <v>32118</v>
      </c>
      <c r="K43" s="347">
        <v>30700</v>
      </c>
      <c r="L43" s="347">
        <v>29547</v>
      </c>
      <c r="M43" s="348">
        <v>29273</v>
      </c>
    </row>
    <row r="44" spans="2:13" ht="27.75" customHeight="1" x14ac:dyDescent="0.15">
      <c r="B44" s="1189"/>
      <c r="C44" s="1190"/>
      <c r="D44" s="106"/>
      <c r="E44" s="1193" t="s">
        <v>34</v>
      </c>
      <c r="F44" s="1193"/>
      <c r="G44" s="1193"/>
      <c r="H44" s="1194"/>
      <c r="I44" s="346">
        <v>578</v>
      </c>
      <c r="J44" s="347">
        <v>649</v>
      </c>
      <c r="K44" s="347">
        <v>649</v>
      </c>
      <c r="L44" s="347">
        <v>658</v>
      </c>
      <c r="M44" s="348">
        <v>659</v>
      </c>
    </row>
    <row r="45" spans="2:13" ht="27.75" customHeight="1" x14ac:dyDescent="0.15">
      <c r="B45" s="1189"/>
      <c r="C45" s="1190"/>
      <c r="D45" s="106"/>
      <c r="E45" s="1193" t="s">
        <v>35</v>
      </c>
      <c r="F45" s="1193"/>
      <c r="G45" s="1193"/>
      <c r="H45" s="1194"/>
      <c r="I45" s="346">
        <v>4276</v>
      </c>
      <c r="J45" s="347">
        <v>4523</v>
      </c>
      <c r="K45" s="347">
        <v>4551</v>
      </c>
      <c r="L45" s="347">
        <v>4636</v>
      </c>
      <c r="M45" s="348">
        <v>4729</v>
      </c>
    </row>
    <row r="46" spans="2:13" ht="27.75" customHeight="1" x14ac:dyDescent="0.15">
      <c r="B46" s="1189"/>
      <c r="C46" s="1190"/>
      <c r="D46" s="107"/>
      <c r="E46" s="1193" t="s">
        <v>36</v>
      </c>
      <c r="F46" s="1193"/>
      <c r="G46" s="1193"/>
      <c r="H46" s="1194"/>
      <c r="I46" s="346">
        <v>246</v>
      </c>
      <c r="J46" s="347">
        <v>229</v>
      </c>
      <c r="K46" s="347">
        <v>205</v>
      </c>
      <c r="L46" s="347">
        <v>225</v>
      </c>
      <c r="M46" s="348">
        <v>122</v>
      </c>
    </row>
    <row r="47" spans="2:13" ht="27.75" customHeight="1" x14ac:dyDescent="0.15">
      <c r="B47" s="1189"/>
      <c r="C47" s="1190"/>
      <c r="D47" s="108"/>
      <c r="E47" s="1203" t="s">
        <v>37</v>
      </c>
      <c r="F47" s="1204"/>
      <c r="G47" s="1204"/>
      <c r="H47" s="1205"/>
      <c r="I47" s="346" t="s">
        <v>490</v>
      </c>
      <c r="J47" s="347" t="s">
        <v>490</v>
      </c>
      <c r="K47" s="347" t="s">
        <v>490</v>
      </c>
      <c r="L47" s="347" t="s">
        <v>490</v>
      </c>
      <c r="M47" s="348" t="s">
        <v>490</v>
      </c>
    </row>
    <row r="48" spans="2:13" ht="27.75" customHeight="1" x14ac:dyDescent="0.15">
      <c r="B48" s="1189"/>
      <c r="C48" s="1190"/>
      <c r="D48" s="106"/>
      <c r="E48" s="1193" t="s">
        <v>38</v>
      </c>
      <c r="F48" s="1193"/>
      <c r="G48" s="1193"/>
      <c r="H48" s="1194"/>
      <c r="I48" s="346" t="s">
        <v>490</v>
      </c>
      <c r="J48" s="347" t="s">
        <v>490</v>
      </c>
      <c r="K48" s="347" t="s">
        <v>490</v>
      </c>
      <c r="L48" s="347" t="s">
        <v>490</v>
      </c>
      <c r="M48" s="348" t="s">
        <v>490</v>
      </c>
    </row>
    <row r="49" spans="2:13" ht="27.75" customHeight="1" x14ac:dyDescent="0.15">
      <c r="B49" s="1191"/>
      <c r="C49" s="1192"/>
      <c r="D49" s="106"/>
      <c r="E49" s="1193" t="s">
        <v>39</v>
      </c>
      <c r="F49" s="1193"/>
      <c r="G49" s="1193"/>
      <c r="H49" s="1194"/>
      <c r="I49" s="346" t="s">
        <v>490</v>
      </c>
      <c r="J49" s="347" t="s">
        <v>490</v>
      </c>
      <c r="K49" s="347" t="s">
        <v>490</v>
      </c>
      <c r="L49" s="347" t="s">
        <v>490</v>
      </c>
      <c r="M49" s="348" t="s">
        <v>490</v>
      </c>
    </row>
    <row r="50" spans="2:13" ht="27.75" customHeight="1" x14ac:dyDescent="0.15">
      <c r="B50" s="1187" t="s">
        <v>40</v>
      </c>
      <c r="C50" s="1188"/>
      <c r="D50" s="109"/>
      <c r="E50" s="1193" t="s">
        <v>41</v>
      </c>
      <c r="F50" s="1193"/>
      <c r="G50" s="1193"/>
      <c r="H50" s="1194"/>
      <c r="I50" s="346">
        <v>4833</v>
      </c>
      <c r="J50" s="347">
        <v>6002</v>
      </c>
      <c r="K50" s="347">
        <v>6237</v>
      </c>
      <c r="L50" s="347">
        <v>6771</v>
      </c>
      <c r="M50" s="348">
        <v>6629</v>
      </c>
    </row>
    <row r="51" spans="2:13" ht="27.75" customHeight="1" x14ac:dyDescent="0.15">
      <c r="B51" s="1189"/>
      <c r="C51" s="1190"/>
      <c r="D51" s="106"/>
      <c r="E51" s="1193" t="s">
        <v>42</v>
      </c>
      <c r="F51" s="1193"/>
      <c r="G51" s="1193"/>
      <c r="H51" s="1194"/>
      <c r="I51" s="346">
        <v>14628</v>
      </c>
      <c r="J51" s="347">
        <v>14366</v>
      </c>
      <c r="K51" s="347">
        <v>13925</v>
      </c>
      <c r="L51" s="347">
        <v>13527</v>
      </c>
      <c r="M51" s="348">
        <v>14296</v>
      </c>
    </row>
    <row r="52" spans="2:13" ht="27.75" customHeight="1" x14ac:dyDescent="0.15">
      <c r="B52" s="1191"/>
      <c r="C52" s="1192"/>
      <c r="D52" s="106"/>
      <c r="E52" s="1193" t="s">
        <v>43</v>
      </c>
      <c r="F52" s="1193"/>
      <c r="G52" s="1193"/>
      <c r="H52" s="1194"/>
      <c r="I52" s="346">
        <v>56642</v>
      </c>
      <c r="J52" s="347">
        <v>56056</v>
      </c>
      <c r="K52" s="347">
        <v>54250</v>
      </c>
      <c r="L52" s="347">
        <v>52525</v>
      </c>
      <c r="M52" s="348">
        <v>50879</v>
      </c>
    </row>
    <row r="53" spans="2:13" ht="27.75" customHeight="1" thickBot="1" x14ac:dyDescent="0.2">
      <c r="B53" s="1195" t="s">
        <v>19</v>
      </c>
      <c r="C53" s="1196"/>
      <c r="D53" s="110"/>
      <c r="E53" s="1197" t="s">
        <v>44</v>
      </c>
      <c r="F53" s="1197"/>
      <c r="G53" s="1197"/>
      <c r="H53" s="1198"/>
      <c r="I53" s="349">
        <v>30659</v>
      </c>
      <c r="J53" s="350">
        <v>27707</v>
      </c>
      <c r="K53" s="350">
        <v>25475</v>
      </c>
      <c r="L53" s="350">
        <v>23982</v>
      </c>
      <c r="M53" s="351">
        <v>23941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Qlal69N+tG75G72CGVetCTQzGm4PtcIRGGZYkk/0MUsBs63urz+iaBYCPpNCP0yxrl+mpKrJ2Fu5nH1l59BOw==" saltValue="7UyoU4WXIRI4gORlOr2p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4" t="s">
        <v>46</v>
      </c>
      <c r="D55" s="1214"/>
      <c r="E55" s="1215"/>
      <c r="F55" s="352">
        <v>1554</v>
      </c>
      <c r="G55" s="352">
        <v>1936</v>
      </c>
      <c r="H55" s="353">
        <v>2058</v>
      </c>
    </row>
    <row r="56" spans="2:8" ht="52.5" customHeight="1" x14ac:dyDescent="0.15">
      <c r="B56" s="122"/>
      <c r="C56" s="1216" t="s">
        <v>47</v>
      </c>
      <c r="D56" s="1216"/>
      <c r="E56" s="1217"/>
      <c r="F56" s="354">
        <v>219</v>
      </c>
      <c r="G56" s="354">
        <v>109</v>
      </c>
      <c r="H56" s="355">
        <v>209</v>
      </c>
    </row>
    <row r="57" spans="2:8" ht="53.25" customHeight="1" x14ac:dyDescent="0.15">
      <c r="B57" s="122"/>
      <c r="C57" s="1218" t="s">
        <v>48</v>
      </c>
      <c r="D57" s="1218"/>
      <c r="E57" s="1219"/>
      <c r="F57" s="356">
        <v>2800</v>
      </c>
      <c r="G57" s="356">
        <v>3224</v>
      </c>
      <c r="H57" s="357">
        <v>2840</v>
      </c>
    </row>
    <row r="58" spans="2:8" ht="45.75" customHeight="1" x14ac:dyDescent="0.15">
      <c r="B58" s="123"/>
      <c r="C58" s="1206" t="s">
        <v>569</v>
      </c>
      <c r="D58" s="1207"/>
      <c r="E58" s="1208"/>
      <c r="F58" s="358">
        <v>644</v>
      </c>
      <c r="G58" s="358">
        <v>1473</v>
      </c>
      <c r="H58" s="359">
        <v>1034</v>
      </c>
    </row>
    <row r="59" spans="2:8" ht="45.75" customHeight="1" x14ac:dyDescent="0.15">
      <c r="B59" s="123"/>
      <c r="C59" s="1206" t="s">
        <v>573</v>
      </c>
      <c r="D59" s="1207"/>
      <c r="E59" s="1208"/>
      <c r="F59" s="358">
        <v>423</v>
      </c>
      <c r="G59" s="358">
        <v>423</v>
      </c>
      <c r="H59" s="359">
        <v>423</v>
      </c>
    </row>
    <row r="60" spans="2:8" ht="45.75" customHeight="1" x14ac:dyDescent="0.15">
      <c r="B60" s="123"/>
      <c r="C60" s="1206" t="s">
        <v>570</v>
      </c>
      <c r="D60" s="1207"/>
      <c r="E60" s="1208"/>
      <c r="F60" s="358">
        <v>126</v>
      </c>
      <c r="G60" s="358">
        <v>225</v>
      </c>
      <c r="H60" s="359">
        <v>273</v>
      </c>
    </row>
    <row r="61" spans="2:8" ht="45.75" customHeight="1" x14ac:dyDescent="0.15">
      <c r="B61" s="123"/>
      <c r="C61" s="1206" t="s">
        <v>572</v>
      </c>
      <c r="D61" s="1207"/>
      <c r="E61" s="1208"/>
      <c r="F61" s="358">
        <v>117</v>
      </c>
      <c r="G61" s="358">
        <v>180</v>
      </c>
      <c r="H61" s="359">
        <v>220</v>
      </c>
    </row>
    <row r="62" spans="2:8" ht="45.75" customHeight="1" thickBot="1" x14ac:dyDescent="0.2">
      <c r="B62" s="124"/>
      <c r="C62" s="1209" t="s">
        <v>571</v>
      </c>
      <c r="D62" s="1210"/>
      <c r="E62" s="1211"/>
      <c r="F62" s="360">
        <v>146</v>
      </c>
      <c r="G62" s="360">
        <v>168</v>
      </c>
      <c r="H62" s="361">
        <v>179</v>
      </c>
    </row>
    <row r="63" spans="2:8" ht="52.5" customHeight="1" thickBot="1" x14ac:dyDescent="0.2">
      <c r="B63" s="125"/>
      <c r="C63" s="1212" t="s">
        <v>49</v>
      </c>
      <c r="D63" s="1212"/>
      <c r="E63" s="1213"/>
      <c r="F63" s="362">
        <v>4574</v>
      </c>
      <c r="G63" s="362">
        <v>5269</v>
      </c>
      <c r="H63" s="363">
        <v>5107</v>
      </c>
    </row>
    <row r="64" spans="2:8" x14ac:dyDescent="0.15"/>
  </sheetData>
  <sheetProtection algorithmName="SHA-512" hashValue="OL6DPhVFlAhuN+ZajpySaOX1roIOEq5v9hylof0C0zwep3rlbVyzynKfjGN1qqjlJaL0NAT5DzNJTDbIYOZNLA==" saltValue="aiwEuZOb5kqMVXZACSz6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CBAD5-9F7F-435D-B8A4-3B277F3777EF}">
  <dimension ref="A1"/>
  <sheetViews>
    <sheetView workbookViewId="0"/>
  </sheetViews>
  <sheetFormatPr defaultRowHeight="13.5" x14ac:dyDescent="0.15"/>
  <sheetData/>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65682</v>
      </c>
      <c r="E3" s="144"/>
      <c r="F3" s="145">
        <v>56416</v>
      </c>
      <c r="G3" s="146"/>
      <c r="H3" s="147"/>
    </row>
    <row r="4" spans="1:8" x14ac:dyDescent="0.15">
      <c r="A4" s="148"/>
      <c r="B4" s="149"/>
      <c r="C4" s="150"/>
      <c r="D4" s="151">
        <v>26030</v>
      </c>
      <c r="E4" s="152"/>
      <c r="F4" s="153">
        <v>32623</v>
      </c>
      <c r="G4" s="154"/>
      <c r="H4" s="155"/>
    </row>
    <row r="5" spans="1:8" x14ac:dyDescent="0.15">
      <c r="A5" s="136" t="s">
        <v>522</v>
      </c>
      <c r="B5" s="141"/>
      <c r="C5" s="142"/>
      <c r="D5" s="143">
        <v>79966</v>
      </c>
      <c r="E5" s="144"/>
      <c r="F5" s="145">
        <v>49217</v>
      </c>
      <c r="G5" s="146"/>
      <c r="H5" s="147"/>
    </row>
    <row r="6" spans="1:8" x14ac:dyDescent="0.15">
      <c r="A6" s="148"/>
      <c r="B6" s="149"/>
      <c r="C6" s="150"/>
      <c r="D6" s="151">
        <v>37684</v>
      </c>
      <c r="E6" s="152"/>
      <c r="F6" s="153">
        <v>27232</v>
      </c>
      <c r="G6" s="154"/>
      <c r="H6" s="155"/>
    </row>
    <row r="7" spans="1:8" x14ac:dyDescent="0.15">
      <c r="A7" s="136" t="s">
        <v>523</v>
      </c>
      <c r="B7" s="141"/>
      <c r="C7" s="142"/>
      <c r="D7" s="143">
        <v>85716</v>
      </c>
      <c r="E7" s="144"/>
      <c r="F7" s="145">
        <v>49211</v>
      </c>
      <c r="G7" s="146"/>
      <c r="H7" s="147"/>
    </row>
    <row r="8" spans="1:8" x14ac:dyDescent="0.15">
      <c r="A8" s="148"/>
      <c r="B8" s="149"/>
      <c r="C8" s="150"/>
      <c r="D8" s="151">
        <v>37623</v>
      </c>
      <c r="E8" s="152"/>
      <c r="F8" s="153">
        <v>28367</v>
      </c>
      <c r="G8" s="154"/>
      <c r="H8" s="155"/>
    </row>
    <row r="9" spans="1:8" x14ac:dyDescent="0.15">
      <c r="A9" s="136" t="s">
        <v>524</v>
      </c>
      <c r="B9" s="141"/>
      <c r="C9" s="142"/>
      <c r="D9" s="143">
        <v>56776</v>
      </c>
      <c r="E9" s="144"/>
      <c r="F9" s="145">
        <v>51738</v>
      </c>
      <c r="G9" s="146"/>
      <c r="H9" s="147"/>
    </row>
    <row r="10" spans="1:8" x14ac:dyDescent="0.15">
      <c r="A10" s="148"/>
      <c r="B10" s="149"/>
      <c r="C10" s="150"/>
      <c r="D10" s="151">
        <v>30281</v>
      </c>
      <c r="E10" s="152"/>
      <c r="F10" s="153">
        <v>30360</v>
      </c>
      <c r="G10" s="154"/>
      <c r="H10" s="155"/>
    </row>
    <row r="11" spans="1:8" x14ac:dyDescent="0.15">
      <c r="A11" s="136" t="s">
        <v>525</v>
      </c>
      <c r="B11" s="141"/>
      <c r="C11" s="142"/>
      <c r="D11" s="143">
        <v>80894</v>
      </c>
      <c r="E11" s="144"/>
      <c r="F11" s="145">
        <v>67158</v>
      </c>
      <c r="G11" s="146"/>
      <c r="H11" s="147"/>
    </row>
    <row r="12" spans="1:8" x14ac:dyDescent="0.15">
      <c r="A12" s="148"/>
      <c r="B12" s="149"/>
      <c r="C12" s="156"/>
      <c r="D12" s="151">
        <v>48528</v>
      </c>
      <c r="E12" s="152"/>
      <c r="F12" s="153">
        <v>42077</v>
      </c>
      <c r="G12" s="154"/>
      <c r="H12" s="155"/>
    </row>
    <row r="13" spans="1:8" x14ac:dyDescent="0.15">
      <c r="A13" s="136"/>
      <c r="B13" s="141"/>
      <c r="C13" s="157"/>
      <c r="D13" s="158">
        <v>73807</v>
      </c>
      <c r="E13" s="159"/>
      <c r="F13" s="160">
        <v>54748</v>
      </c>
      <c r="G13" s="161"/>
      <c r="H13" s="147"/>
    </row>
    <row r="14" spans="1:8" x14ac:dyDescent="0.15">
      <c r="A14" s="148"/>
      <c r="B14" s="149"/>
      <c r="C14" s="150"/>
      <c r="D14" s="151">
        <v>36029</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2.37</v>
      </c>
      <c r="C19" s="162">
        <f>ROUND(VALUE(SUBSTITUTE(実質収支比率等に係る経年分析!G$48,"▲","-")),2)</f>
        <v>2.36</v>
      </c>
      <c r="D19" s="162">
        <f>ROUND(VALUE(SUBSTITUTE(実質収支比率等に係る経年分析!H$48,"▲","-")),2)</f>
        <v>2.76</v>
      </c>
      <c r="E19" s="162">
        <f>ROUND(VALUE(SUBSTITUTE(実質収支比率等に係る経年分析!I$48,"▲","-")),2)</f>
        <v>3.02</v>
      </c>
      <c r="F19" s="162">
        <f>ROUND(VALUE(SUBSTITUTE(実質収支比率等に係る経年分析!J$48,"▲","-")),2)</f>
        <v>2.97</v>
      </c>
    </row>
    <row r="20" spans="1:11" x14ac:dyDescent="0.15">
      <c r="A20" s="162" t="s">
        <v>53</v>
      </c>
      <c r="B20" s="162">
        <f>ROUND(VALUE(SUBSTITUTE(実質収支比率等に係る経年分析!F$47,"▲","-")),2)</f>
        <v>6.37</v>
      </c>
      <c r="C20" s="162">
        <f>ROUND(VALUE(SUBSTITUTE(実質収支比率等に係る経年分析!G$47,"▲","-")),2)</f>
        <v>6.22</v>
      </c>
      <c r="D20" s="162">
        <f>ROUND(VALUE(SUBSTITUTE(実質収支比率等に係る経年分析!H$47,"▲","-")),2)</f>
        <v>5.78</v>
      </c>
      <c r="E20" s="162">
        <f>ROUND(VALUE(SUBSTITUTE(実質収支比率等に係る経年分析!I$47,"▲","-")),2)</f>
        <v>7.01</v>
      </c>
      <c r="F20" s="162">
        <f>ROUND(VALUE(SUBSTITUTE(実質収支比率等に係る経年分析!J$47,"▲","-")),2)</f>
        <v>7.32</v>
      </c>
    </row>
    <row r="21" spans="1:11" x14ac:dyDescent="0.15">
      <c r="A21" s="162" t="s">
        <v>54</v>
      </c>
      <c r="B21" s="162">
        <f>IF(ISNUMBER(VALUE(SUBSTITUTE(実質収支比率等に係る経年分析!F$49,"▲","-"))),ROUND(VALUE(SUBSTITUTE(実質収支比率等に係る経年分析!F$49,"▲","-")),2),NA())</f>
        <v>-1.89</v>
      </c>
      <c r="C21" s="162">
        <f>IF(ISNUMBER(VALUE(SUBSTITUTE(実質収支比率等に係る経年分析!G$49,"▲","-"))),ROUND(VALUE(SUBSTITUTE(実質収支比率等に係る経年分析!G$49,"▲","-")),2),NA())</f>
        <v>-0.62</v>
      </c>
      <c r="D21" s="162">
        <f>IF(ISNUMBER(VALUE(SUBSTITUTE(実質収支比率等に係る経年分析!H$49,"▲","-"))),ROUND(VALUE(SUBSTITUTE(実質収支比率等に係る経年分析!H$49,"▲","-")),2),NA())</f>
        <v>0.53</v>
      </c>
      <c r="E21" s="162">
        <f>IF(ISNUMBER(VALUE(SUBSTITUTE(実質収支比率等に係る経年分析!I$49,"▲","-"))),ROUND(VALUE(SUBSTITUTE(実質収支比率等に係る経年分析!I$49,"▲","-")),2),NA())</f>
        <v>1.36</v>
      </c>
      <c r="F21" s="162">
        <f>IF(ISNUMBER(VALUE(SUBSTITUTE(実質収支比率等に係る経年分析!J$49,"▲","-"))),ROUND(VALUE(SUBSTITUTE(実質収支比率等に係る経年分析!J$49,"▲","-")),2),NA())</f>
        <v>-0.14000000000000001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小松市国民健康保険事業特別会計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小松市公債管理特別会計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小松市後期高齢者医療特別会計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15">
      <c r="A32" s="163" t="str">
        <f>IF(連結実質赤字比率に係る赤字・黒字の構成分析!C$38="",NA(),連結実質赤字比率に係る赤字・黒字の構成分析!C$38)</f>
        <v>小松市介護保険事業特別会計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1.1499999999999999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0.67</v>
      </c>
    </row>
    <row r="33" spans="1:16" x14ac:dyDescent="0.15">
      <c r="A33" s="163" t="str">
        <f>IF(連結実質赤字比率に係る赤字・黒字の構成分析!C$37="",NA(),連結実質赤字比率に係る赤字・黒字の構成分析!C$37)</f>
        <v>小松市下水道事業会計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2.97</v>
      </c>
    </row>
    <row r="35" spans="1:16" x14ac:dyDescent="0.15">
      <c r="A35" s="163" t="str">
        <f>IF(連結実質赤字比率に係る赤字・黒字の構成分析!C$35="",NA(),連結実質赤字比率に係る赤字・黒字の構成分析!C$35)</f>
        <v>小松市水道事業会計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7.89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9.93</v>
      </c>
    </row>
    <row r="36" spans="1:16" x14ac:dyDescent="0.15">
      <c r="A36" s="163" t="str">
        <f>IF(連結実質赤字比率に係る赤字・黒字の構成分析!C$34="",NA(),連結実質赤字比率に係る赤字・黒字の構成分析!C$34)</f>
        <v>国民健康保険小松市民病院事業会計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5392</v>
      </c>
      <c r="E42" s="164"/>
      <c r="F42" s="164"/>
      <c r="G42" s="164">
        <f>'実質公債費比率（分子）の構造'!L$52</f>
        <v>5783</v>
      </c>
      <c r="H42" s="164"/>
      <c r="I42" s="164"/>
      <c r="J42" s="164">
        <f>'実質公債費比率（分子）の構造'!M$52</f>
        <v>5325</v>
      </c>
      <c r="K42" s="164"/>
      <c r="L42" s="164"/>
      <c r="M42" s="164">
        <f>'実質公債費比率（分子）の構造'!N$52</f>
        <v>5264</v>
      </c>
      <c r="N42" s="164"/>
      <c r="O42" s="164"/>
      <c r="P42" s="164">
        <f>'実質公債費比率（分子）の構造'!O$52</f>
        <v>5012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3</v>
      </c>
      <c r="C45" s="164"/>
      <c r="D45" s="164"/>
      <c r="E45" s="164">
        <f>'実質公債費比率（分子）の構造'!L$49</f>
        <v>1</v>
      </c>
      <c r="F45" s="164"/>
      <c r="G45" s="164"/>
      <c r="H45" s="164">
        <f>'実質公債費比率（分子）の構造'!M$49</f>
        <v>1</v>
      </c>
      <c r="I45" s="164"/>
      <c r="J45" s="164"/>
      <c r="K45" s="164">
        <f>'実質公債費比率（分子）の構造'!N$49</f>
        <v>10</v>
      </c>
      <c r="L45" s="164"/>
      <c r="M45" s="164"/>
      <c r="N45" s="164">
        <f>'実質公債費比率（分子）の構造'!O$49</f>
        <v>52</v>
      </c>
      <c r="O45" s="164"/>
      <c r="P45" s="164"/>
    </row>
    <row r="46" spans="1:16" x14ac:dyDescent="0.15">
      <c r="A46" s="164" t="s">
        <v>64</v>
      </c>
      <c r="B46" s="164">
        <f>'実質公債費比率（分子）の構造'!K$48</f>
        <v>2312</v>
      </c>
      <c r="C46" s="164"/>
      <c r="D46" s="164"/>
      <c r="E46" s="164">
        <f>'実質公債費比率（分子）の構造'!L$48</f>
        <v>2324</v>
      </c>
      <c r="F46" s="164"/>
      <c r="G46" s="164"/>
      <c r="H46" s="164">
        <f>'実質公債費比率（分子）の構造'!M$48</f>
        <v>2286</v>
      </c>
      <c r="I46" s="164"/>
      <c r="J46" s="164"/>
      <c r="K46" s="164">
        <f>'実質公債費比率（分子）の構造'!N$48</f>
        <v>2316</v>
      </c>
      <c r="L46" s="164"/>
      <c r="M46" s="164"/>
      <c r="N46" s="164">
        <f>'実質公債費比率（分子）の構造'!O$48</f>
        <v>2052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5745</v>
      </c>
      <c r="C49" s="164"/>
      <c r="D49" s="164"/>
      <c r="E49" s="164">
        <f>'実質公債費比率（分子）の構造'!L$45</f>
        <v>6180</v>
      </c>
      <c r="F49" s="164"/>
      <c r="G49" s="164"/>
      <c r="H49" s="164">
        <f>'実質公債費比率（分子）の構造'!M$45</f>
        <v>5662</v>
      </c>
      <c r="I49" s="164"/>
      <c r="J49" s="164"/>
      <c r="K49" s="164">
        <f>'実質公債費比率（分子）の構造'!N$45</f>
        <v>5463</v>
      </c>
      <c r="L49" s="164"/>
      <c r="M49" s="164"/>
      <c r="N49" s="164">
        <f>'実質公債費比率（分子）の構造'!O$45</f>
        <v>5390</v>
      </c>
      <c r="O49" s="164"/>
      <c r="P49" s="164"/>
    </row>
    <row r="50" spans="1:16" x14ac:dyDescent="0.15">
      <c r="A50" s="164" t="s">
        <v>67</v>
      </c>
      <c r="B50" s="164" t="e">
        <f>NA()</f>
        <v>#N/A</v>
      </c>
      <c r="C50" s="164">
        <f>IF(ISNUMBER('実質公債費比率（分子）の構造'!K$53),'実質公債費比率（分子）の構造'!K$53,NA())</f>
        <v>2690</v>
      </c>
      <c r="D50" s="164" t="e">
        <f>NA()</f>
        <v>#N/A</v>
      </c>
      <c r="E50" s="164" t="e">
        <f>NA()</f>
        <v>#N/A</v>
      </c>
      <c r="F50" s="164">
        <f>IF(ISNUMBER('実質公債費比率（分子）の構造'!L$53),'実質公債費比率（分子）の構造'!L$53,NA())</f>
        <v>2724</v>
      </c>
      <c r="G50" s="164" t="e">
        <f>NA()</f>
        <v>#N/A</v>
      </c>
      <c r="H50" s="164" t="e">
        <f>NA()</f>
        <v>#N/A</v>
      </c>
      <c r="I50" s="164">
        <f>IF(ISNUMBER('実質公債費比率（分子）の構造'!M$53),'実質公債費比率（分子）の構造'!M$53,NA())</f>
        <v>2626</v>
      </c>
      <c r="J50" s="164" t="e">
        <f>NA()</f>
        <v>#N/A</v>
      </c>
      <c r="K50" s="164" t="e">
        <f>NA()</f>
        <v>#N/A</v>
      </c>
      <c r="L50" s="164">
        <f>IF(ISNUMBER('実質公債費比率（分子）の構造'!N$53),'実質公債費比率（分子）の構造'!N$53,NA())</f>
        <v>2527</v>
      </c>
      <c r="M50" s="164" t="e">
        <f>NA()</f>
        <v>#N/A</v>
      </c>
      <c r="N50" s="164" t="e">
        <f>NA()</f>
        <v>#N/A</v>
      </c>
      <c r="O50" s="164">
        <f>IF(ISNUMBER('実質公債費比率（分子）の構造'!O$53),'実質公債費比率（分子）の構造'!O$53,NA())</f>
        <v>2484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56642</v>
      </c>
      <c r="E56" s="163"/>
      <c r="F56" s="163"/>
      <c r="G56" s="163">
        <f>'将来負担比率（分子）の構造'!J$52</f>
        <v>56056</v>
      </c>
      <c r="H56" s="163"/>
      <c r="I56" s="163"/>
      <c r="J56" s="163">
        <f>'将来負担比率（分子）の構造'!K$52</f>
        <v>54250</v>
      </c>
      <c r="K56" s="163"/>
      <c r="L56" s="163"/>
      <c r="M56" s="163">
        <f>'将来負担比率（分子）の構造'!L$52</f>
        <v>52525</v>
      </c>
      <c r="N56" s="163"/>
      <c r="O56" s="163"/>
      <c r="P56" s="163">
        <f>'将来負担比率（分子）の構造'!M$52</f>
        <v>50879</v>
      </c>
    </row>
    <row r="57" spans="1:16" x14ac:dyDescent="0.15">
      <c r="A57" s="163" t="s">
        <v>42</v>
      </c>
      <c r="B57" s="163"/>
      <c r="C57" s="163"/>
      <c r="D57" s="163">
        <f>'将来負担比率（分子）の構造'!I$51</f>
        <v>14628</v>
      </c>
      <c r="E57" s="163"/>
      <c r="F57" s="163"/>
      <c r="G57" s="163">
        <f>'将来負担比率（分子）の構造'!J$51</f>
        <v>14366</v>
      </c>
      <c r="H57" s="163"/>
      <c r="I57" s="163"/>
      <c r="J57" s="163">
        <f>'将来負担比率（分子）の構造'!K$51</f>
        <v>13925</v>
      </c>
      <c r="K57" s="163"/>
      <c r="L57" s="163"/>
      <c r="M57" s="163">
        <f>'将来負担比率（分子）の構造'!L$51</f>
        <v>13527</v>
      </c>
      <c r="N57" s="163"/>
      <c r="O57" s="163"/>
      <c r="P57" s="163">
        <f>'将来負担比率（分子）の構造'!M$51</f>
        <v>14296</v>
      </c>
    </row>
    <row r="58" spans="1:16" x14ac:dyDescent="0.15">
      <c r="A58" s="163" t="s">
        <v>41</v>
      </c>
      <c r="B58" s="163"/>
      <c r="C58" s="163"/>
      <c r="D58" s="163">
        <f>'将来負担比率（分子）の構造'!I$50</f>
        <v>4833</v>
      </c>
      <c r="E58" s="163"/>
      <c r="F58" s="163"/>
      <c r="G58" s="163">
        <f>'将来負担比率（分子）の構造'!J$50</f>
        <v>6002</v>
      </c>
      <c r="H58" s="163"/>
      <c r="I58" s="163"/>
      <c r="J58" s="163">
        <f>'将来負担比率（分子）の構造'!K$50</f>
        <v>6237</v>
      </c>
      <c r="K58" s="163"/>
      <c r="L58" s="163"/>
      <c r="M58" s="163">
        <f>'将来負担比率（分子）の構造'!L$50</f>
        <v>6771</v>
      </c>
      <c r="N58" s="163"/>
      <c r="O58" s="163"/>
      <c r="P58" s="163">
        <f>'将来負担比率（分子）の構造'!M$50</f>
        <v>6629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246</v>
      </c>
      <c r="C61" s="163"/>
      <c r="D61" s="163"/>
      <c r="E61" s="163">
        <f>'将来負担比率（分子）の構造'!J$46</f>
        <v>229</v>
      </c>
      <c r="F61" s="163"/>
      <c r="G61" s="163"/>
      <c r="H61" s="163">
        <f>'将来負担比率（分子）の構造'!K$46</f>
        <v>205</v>
      </c>
      <c r="I61" s="163"/>
      <c r="J61" s="163"/>
      <c r="K61" s="163">
        <f>'将来負担比率（分子）の構造'!L$46</f>
        <v>225</v>
      </c>
      <c r="L61" s="163"/>
      <c r="M61" s="163"/>
      <c r="N61" s="163">
        <f>'将来負担比率（分子）の構造'!M$46</f>
        <v>122</v>
      </c>
      <c r="O61" s="163"/>
      <c r="P61" s="163"/>
    </row>
    <row r="62" spans="1:16" x14ac:dyDescent="0.15">
      <c r="A62" s="163" t="s">
        <v>35</v>
      </c>
      <c r="B62" s="163">
        <f>'将来負担比率（分子）の構造'!I$45</f>
        <v>4276</v>
      </c>
      <c r="C62" s="163"/>
      <c r="D62" s="163"/>
      <c r="E62" s="163">
        <f>'将来負担比率（分子）の構造'!J$45</f>
        <v>4523</v>
      </c>
      <c r="F62" s="163"/>
      <c r="G62" s="163"/>
      <c r="H62" s="163">
        <f>'将来負担比率（分子）の構造'!K$45</f>
        <v>4551</v>
      </c>
      <c r="I62" s="163"/>
      <c r="J62" s="163"/>
      <c r="K62" s="163">
        <f>'将来負担比率（分子）の構造'!L$45</f>
        <v>4636</v>
      </c>
      <c r="L62" s="163"/>
      <c r="M62" s="163"/>
      <c r="N62" s="163">
        <f>'将来負担比率（分子）の構造'!M$45</f>
        <v>4729</v>
      </c>
      <c r="O62" s="163"/>
      <c r="P62" s="163"/>
    </row>
    <row r="63" spans="1:16" x14ac:dyDescent="0.15">
      <c r="A63" s="163" t="s">
        <v>34</v>
      </c>
      <c r="B63" s="163">
        <f>'将来負担比率（分子）の構造'!I$44</f>
        <v>578</v>
      </c>
      <c r="C63" s="163"/>
      <c r="D63" s="163"/>
      <c r="E63" s="163">
        <f>'将来負担比率（分子）の構造'!J$44</f>
        <v>649</v>
      </c>
      <c r="F63" s="163"/>
      <c r="G63" s="163"/>
      <c r="H63" s="163">
        <f>'将来負担比率（分子）の構造'!K$44</f>
        <v>649</v>
      </c>
      <c r="I63" s="163"/>
      <c r="J63" s="163"/>
      <c r="K63" s="163">
        <f>'将来負担比率（分子）の構造'!L$44</f>
        <v>658</v>
      </c>
      <c r="L63" s="163"/>
      <c r="M63" s="163"/>
      <c r="N63" s="163">
        <f>'将来負担比率（分子）の構造'!M$44</f>
        <v>659</v>
      </c>
      <c r="O63" s="163"/>
      <c r="P63" s="163"/>
    </row>
    <row r="64" spans="1:16" x14ac:dyDescent="0.15">
      <c r="A64" s="163" t="s">
        <v>33</v>
      </c>
      <c r="B64" s="163">
        <f>'将来負担比率（分子）の構造'!I$43</f>
        <v>34547</v>
      </c>
      <c r="C64" s="163"/>
      <c r="D64" s="163"/>
      <c r="E64" s="163">
        <f>'将来負担比率（分子）の構造'!J$43</f>
        <v>32118</v>
      </c>
      <c r="F64" s="163"/>
      <c r="G64" s="163"/>
      <c r="H64" s="163">
        <f>'将来負担比率（分子）の構造'!K$43</f>
        <v>30700</v>
      </c>
      <c r="I64" s="163"/>
      <c r="J64" s="163"/>
      <c r="K64" s="163">
        <f>'将来負担比率（分子）の構造'!L$43</f>
        <v>29547</v>
      </c>
      <c r="L64" s="163"/>
      <c r="M64" s="163"/>
      <c r="N64" s="163">
        <f>'将来負担比率（分子）の構造'!M$43</f>
        <v>29273</v>
      </c>
      <c r="O64" s="163"/>
      <c r="P64" s="163"/>
    </row>
    <row r="65" spans="1:16" x14ac:dyDescent="0.15">
      <c r="A65" s="163" t="s">
        <v>32</v>
      </c>
      <c r="B65" s="163">
        <f>'将来負担比率（分子）の構造'!I$42</f>
        <v>2148</v>
      </c>
      <c r="C65" s="163"/>
      <c r="D65" s="163"/>
      <c r="E65" s="163">
        <f>'将来負担比率（分子）の構造'!J$42</f>
        <v>1570</v>
      </c>
      <c r="F65" s="163"/>
      <c r="G65" s="163"/>
      <c r="H65" s="163">
        <f>'将来負担比率（分子）の構造'!K$42</f>
        <v>471</v>
      </c>
      <c r="I65" s="163"/>
      <c r="J65" s="163"/>
      <c r="K65" s="163">
        <f>'将来負担比率（分子）の構造'!L$42</f>
        <v>359</v>
      </c>
      <c r="L65" s="163"/>
      <c r="M65" s="163"/>
      <c r="N65" s="163">
        <f>'将来負担比率（分子）の構造'!M$42</f>
        <v>352</v>
      </c>
      <c r="O65" s="163"/>
      <c r="P65" s="163"/>
    </row>
    <row r="66" spans="1:16" x14ac:dyDescent="0.15">
      <c r="A66" s="163" t="s">
        <v>31</v>
      </c>
      <c r="B66" s="163">
        <f>'将来負担比率（分子）の構造'!I$41</f>
        <v>64967</v>
      </c>
      <c r="C66" s="163"/>
      <c r="D66" s="163"/>
      <c r="E66" s="163">
        <f>'将来負担比率（分子）の構造'!J$41</f>
        <v>65040</v>
      </c>
      <c r="F66" s="163"/>
      <c r="G66" s="163"/>
      <c r="H66" s="163">
        <f>'将来負担比率（分子）の構造'!K$41</f>
        <v>63312</v>
      </c>
      <c r="I66" s="163"/>
      <c r="J66" s="163"/>
      <c r="K66" s="163">
        <f>'将来負担比率（分子）の構造'!L$41</f>
        <v>61380</v>
      </c>
      <c r="L66" s="163"/>
      <c r="M66" s="163"/>
      <c r="N66" s="163">
        <f>'将来負担比率（分子）の構造'!M$41</f>
        <v>60610</v>
      </c>
      <c r="O66" s="163"/>
      <c r="P66" s="163"/>
    </row>
    <row r="67" spans="1:16" x14ac:dyDescent="0.15">
      <c r="A67" s="163" t="s">
        <v>71</v>
      </c>
      <c r="B67" s="163" t="e">
        <f>NA()</f>
        <v>#N/A</v>
      </c>
      <c r="C67" s="163">
        <f>IF(ISNUMBER('将来負担比率（分子）の構造'!I$53), IF('将来負担比率（分子）の構造'!I$53 &lt; 0, 0, '将来負担比率（分子）の構造'!I$53), NA())</f>
        <v>30659</v>
      </c>
      <c r="D67" s="163" t="e">
        <f>NA()</f>
        <v>#N/A</v>
      </c>
      <c r="E67" s="163" t="e">
        <f>NA()</f>
        <v>#N/A</v>
      </c>
      <c r="F67" s="163">
        <f>IF(ISNUMBER('将来負担比率（分子）の構造'!J$53), IF('将来負担比率（分子）の構造'!J$53 &lt; 0, 0, '将来負担比率（分子）の構造'!J$53), NA())</f>
        <v>27707</v>
      </c>
      <c r="G67" s="163" t="e">
        <f>NA()</f>
        <v>#N/A</v>
      </c>
      <c r="H67" s="163" t="e">
        <f>NA()</f>
        <v>#N/A</v>
      </c>
      <c r="I67" s="163">
        <f>IF(ISNUMBER('将来負担比率（分子）の構造'!K$53), IF('将来負担比率（分子）の構造'!K$53 &lt; 0, 0, '将来負担比率（分子）の構造'!K$53), NA())</f>
        <v>25475</v>
      </c>
      <c r="J67" s="163" t="e">
        <f>NA()</f>
        <v>#N/A</v>
      </c>
      <c r="K67" s="163" t="e">
        <f>NA()</f>
        <v>#N/A</v>
      </c>
      <c r="L67" s="163">
        <f>IF(ISNUMBER('将来負担比率（分子）の構造'!L$53), IF('将来負担比率（分子）の構造'!L$53 &lt; 0, 0, '将来負担比率（分子）の構造'!L$53), NA())</f>
        <v>23982</v>
      </c>
      <c r="M67" s="163" t="e">
        <f>NA()</f>
        <v>#N/A</v>
      </c>
      <c r="N67" s="163" t="e">
        <f>NA()</f>
        <v>#N/A</v>
      </c>
      <c r="O67" s="163">
        <f>IF(ISNUMBER('将来負担比率（分子）の構造'!M$53), IF('将来負担比率（分子）の構造'!M$53 &lt; 0, 0, '将来負担比率（分子）の構造'!M$53), NA())</f>
        <v>23941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1554</v>
      </c>
      <c r="C72" s="167">
        <f>基金残高に係る経年分析!G55</f>
        <v>1936</v>
      </c>
      <c r="D72" s="167">
        <f>基金残高に係る経年分析!H55</f>
        <v>2058</v>
      </c>
    </row>
    <row r="73" spans="1:16" x14ac:dyDescent="0.15">
      <c r="A73" s="166" t="s">
        <v>74</v>
      </c>
      <c r="B73" s="167">
        <f>基金残高に係る経年分析!F56</f>
        <v>219</v>
      </c>
      <c r="C73" s="167">
        <f>基金残高に係る経年分析!G56</f>
        <v>109</v>
      </c>
      <c r="D73" s="167">
        <f>基金残高に係る経年分析!H56</f>
        <v>209</v>
      </c>
    </row>
    <row r="74" spans="1:16" x14ac:dyDescent="0.15">
      <c r="A74" s="166" t="s">
        <v>75</v>
      </c>
      <c r="B74" s="167">
        <f>基金残高に係る経年分析!F57</f>
        <v>2800</v>
      </c>
      <c r="C74" s="167">
        <f>基金残高に係る経年分析!G57</f>
        <v>3224</v>
      </c>
      <c r="D74" s="167">
        <f>基金残高に係る経年分析!H57</f>
        <v>2840</v>
      </c>
    </row>
  </sheetData>
  <sheetProtection algorithmName="SHA-512" hashValue="9DuxWq7KWv2MMmUCPofT9bVvG8VhiBtgJw7DzfcLELRQpG+C25zRUhhW5NWOEOiSPoTfxZ0vamAvZKfDyi29Ng==" saltValue="w88tUk30Y3piSdhO/Jh0o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16647959</v>
      </c>
      <c r="S5" s="677"/>
      <c r="T5" s="677"/>
      <c r="U5" s="677"/>
      <c r="V5" s="677"/>
      <c r="W5" s="677"/>
      <c r="X5" s="677"/>
      <c r="Y5" s="702"/>
      <c r="Z5" s="715">
        <v>29</v>
      </c>
      <c r="AA5" s="715"/>
      <c r="AB5" s="715"/>
      <c r="AC5" s="715"/>
      <c r="AD5" s="716">
        <v>15682452</v>
      </c>
      <c r="AE5" s="716"/>
      <c r="AF5" s="716"/>
      <c r="AG5" s="716"/>
      <c r="AH5" s="716"/>
      <c r="AI5" s="716"/>
      <c r="AJ5" s="716"/>
      <c r="AK5" s="716"/>
      <c r="AL5" s="703">
        <v>53.6</v>
      </c>
      <c r="AM5" s="685"/>
      <c r="AN5" s="685"/>
      <c r="AO5" s="704"/>
      <c r="AP5" s="679" t="s">
        <v>216</v>
      </c>
      <c r="AQ5" s="680"/>
      <c r="AR5" s="680"/>
      <c r="AS5" s="680"/>
      <c r="AT5" s="680"/>
      <c r="AU5" s="680"/>
      <c r="AV5" s="680"/>
      <c r="AW5" s="680"/>
      <c r="AX5" s="680"/>
      <c r="AY5" s="680"/>
      <c r="AZ5" s="680"/>
      <c r="BA5" s="680"/>
      <c r="BB5" s="680"/>
      <c r="BC5" s="680"/>
      <c r="BD5" s="680"/>
      <c r="BE5" s="680"/>
      <c r="BF5" s="681"/>
      <c r="BG5" s="621">
        <v>15643229</v>
      </c>
      <c r="BH5" s="622"/>
      <c r="BI5" s="622"/>
      <c r="BJ5" s="622"/>
      <c r="BK5" s="622"/>
      <c r="BL5" s="622"/>
      <c r="BM5" s="622"/>
      <c r="BN5" s="623"/>
      <c r="BO5" s="659">
        <v>94</v>
      </c>
      <c r="BP5" s="659"/>
      <c r="BQ5" s="659"/>
      <c r="BR5" s="659"/>
      <c r="BS5" s="660">
        <v>416822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377020</v>
      </c>
      <c r="S6" s="622"/>
      <c r="T6" s="622"/>
      <c r="U6" s="622"/>
      <c r="V6" s="622"/>
      <c r="W6" s="622"/>
      <c r="X6" s="622"/>
      <c r="Y6" s="623"/>
      <c r="Z6" s="659">
        <v>0.7</v>
      </c>
      <c r="AA6" s="659"/>
      <c r="AB6" s="659"/>
      <c r="AC6" s="659"/>
      <c r="AD6" s="660">
        <v>377020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15643229</v>
      </c>
      <c r="BH6" s="622"/>
      <c r="BI6" s="622"/>
      <c r="BJ6" s="622"/>
      <c r="BK6" s="622"/>
      <c r="BL6" s="622"/>
      <c r="BM6" s="622"/>
      <c r="BN6" s="623"/>
      <c r="BO6" s="659">
        <v>94</v>
      </c>
      <c r="BP6" s="659"/>
      <c r="BQ6" s="659"/>
      <c r="BR6" s="659"/>
      <c r="BS6" s="660">
        <v>416822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356724</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356644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7682</v>
      </c>
      <c r="S7" s="622"/>
      <c r="T7" s="622"/>
      <c r="U7" s="622"/>
      <c r="V7" s="622"/>
      <c r="W7" s="622"/>
      <c r="X7" s="622"/>
      <c r="Y7" s="623"/>
      <c r="Z7" s="659">
        <v>0</v>
      </c>
      <c r="AA7" s="659"/>
      <c r="AB7" s="659"/>
      <c r="AC7" s="659"/>
      <c r="AD7" s="660">
        <v>7682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7538752</v>
      </c>
      <c r="BH7" s="622"/>
      <c r="BI7" s="622"/>
      <c r="BJ7" s="622"/>
      <c r="BK7" s="622"/>
      <c r="BL7" s="622"/>
      <c r="BM7" s="622"/>
      <c r="BN7" s="623"/>
      <c r="BO7" s="659">
        <v>45.3</v>
      </c>
      <c r="BP7" s="659"/>
      <c r="BQ7" s="659"/>
      <c r="BR7" s="659"/>
      <c r="BS7" s="660">
        <v>416822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4990511</v>
      </c>
      <c r="CS7" s="622"/>
      <c r="CT7" s="622"/>
      <c r="CU7" s="622"/>
      <c r="CV7" s="622"/>
      <c r="CW7" s="622"/>
      <c r="CX7" s="622"/>
      <c r="CY7" s="623"/>
      <c r="CZ7" s="659">
        <v>8.9</v>
      </c>
      <c r="DA7" s="659"/>
      <c r="DB7" s="659"/>
      <c r="DC7" s="659"/>
      <c r="DD7" s="627">
        <v>404909</v>
      </c>
      <c r="DE7" s="622"/>
      <c r="DF7" s="622"/>
      <c r="DG7" s="622"/>
      <c r="DH7" s="622"/>
      <c r="DI7" s="622"/>
      <c r="DJ7" s="622"/>
      <c r="DK7" s="622"/>
      <c r="DL7" s="622"/>
      <c r="DM7" s="622"/>
      <c r="DN7" s="622"/>
      <c r="DO7" s="622"/>
      <c r="DP7" s="623"/>
      <c r="DQ7" s="627">
        <v>3765830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107581</v>
      </c>
      <c r="S8" s="622"/>
      <c r="T8" s="622"/>
      <c r="U8" s="622"/>
      <c r="V8" s="622"/>
      <c r="W8" s="622"/>
      <c r="X8" s="622"/>
      <c r="Y8" s="623"/>
      <c r="Z8" s="659">
        <v>0.2</v>
      </c>
      <c r="AA8" s="659"/>
      <c r="AB8" s="659"/>
      <c r="AC8" s="659"/>
      <c r="AD8" s="660">
        <v>107581</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178214</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20216797</v>
      </c>
      <c r="CS8" s="622"/>
      <c r="CT8" s="622"/>
      <c r="CU8" s="622"/>
      <c r="CV8" s="622"/>
      <c r="CW8" s="622"/>
      <c r="CX8" s="622"/>
      <c r="CY8" s="623"/>
      <c r="CZ8" s="659">
        <v>35.9</v>
      </c>
      <c r="DA8" s="659"/>
      <c r="DB8" s="659"/>
      <c r="DC8" s="659"/>
      <c r="DD8" s="627">
        <v>1537873</v>
      </c>
      <c r="DE8" s="622"/>
      <c r="DF8" s="622"/>
      <c r="DG8" s="622"/>
      <c r="DH8" s="622"/>
      <c r="DI8" s="622"/>
      <c r="DJ8" s="622"/>
      <c r="DK8" s="622"/>
      <c r="DL8" s="622"/>
      <c r="DM8" s="622"/>
      <c r="DN8" s="622"/>
      <c r="DO8" s="622"/>
      <c r="DP8" s="623"/>
      <c r="DQ8" s="627">
        <v>9469195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163622</v>
      </c>
      <c r="S9" s="622"/>
      <c r="T9" s="622"/>
      <c r="U9" s="622"/>
      <c r="V9" s="622"/>
      <c r="W9" s="622"/>
      <c r="X9" s="622"/>
      <c r="Y9" s="623"/>
      <c r="Z9" s="659">
        <v>0.3</v>
      </c>
      <c r="AA9" s="659"/>
      <c r="AB9" s="659"/>
      <c r="AC9" s="659"/>
      <c r="AD9" s="660">
        <v>163622</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5571224</v>
      </c>
      <c r="BH9" s="622"/>
      <c r="BI9" s="622"/>
      <c r="BJ9" s="622"/>
      <c r="BK9" s="622"/>
      <c r="BL9" s="622"/>
      <c r="BM9" s="622"/>
      <c r="BN9" s="623"/>
      <c r="BO9" s="659">
        <v>33.5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3181014</v>
      </c>
      <c r="CS9" s="622"/>
      <c r="CT9" s="622"/>
      <c r="CU9" s="622"/>
      <c r="CV9" s="622"/>
      <c r="CW9" s="622"/>
      <c r="CX9" s="622"/>
      <c r="CY9" s="623"/>
      <c r="CZ9" s="659">
        <v>5.7</v>
      </c>
      <c r="DA9" s="659"/>
      <c r="DB9" s="659"/>
      <c r="DC9" s="659"/>
      <c r="DD9" s="627">
        <v>149944</v>
      </c>
      <c r="DE9" s="622"/>
      <c r="DF9" s="622"/>
      <c r="DG9" s="622"/>
      <c r="DH9" s="622"/>
      <c r="DI9" s="622"/>
      <c r="DJ9" s="622"/>
      <c r="DK9" s="622"/>
      <c r="DL9" s="622"/>
      <c r="DM9" s="622"/>
      <c r="DN9" s="622"/>
      <c r="DO9" s="622"/>
      <c r="DP9" s="623"/>
      <c r="DQ9" s="627">
        <v>2421518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328639</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16327</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11827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2886601</v>
      </c>
      <c r="S11" s="622"/>
      <c r="T11" s="622"/>
      <c r="U11" s="622"/>
      <c r="V11" s="622"/>
      <c r="W11" s="622"/>
      <c r="X11" s="622"/>
      <c r="Y11" s="623"/>
      <c r="Z11" s="624">
        <v>5</v>
      </c>
      <c r="AA11" s="625"/>
      <c r="AB11" s="625"/>
      <c r="AC11" s="626"/>
      <c r="AD11" s="627">
        <v>2886601</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1460675</v>
      </c>
      <c r="BH11" s="622"/>
      <c r="BI11" s="622"/>
      <c r="BJ11" s="622"/>
      <c r="BK11" s="622"/>
      <c r="BL11" s="622"/>
      <c r="BM11" s="622"/>
      <c r="BN11" s="623"/>
      <c r="BO11" s="659">
        <v>8.8000000000000007</v>
      </c>
      <c r="BP11" s="659"/>
      <c r="BQ11" s="659"/>
      <c r="BR11" s="659"/>
      <c r="BS11" s="660">
        <v>416822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1380910</v>
      </c>
      <c r="CS11" s="622"/>
      <c r="CT11" s="622"/>
      <c r="CU11" s="622"/>
      <c r="CV11" s="622"/>
      <c r="CW11" s="622"/>
      <c r="CX11" s="622"/>
      <c r="CY11" s="623"/>
      <c r="CZ11" s="659">
        <v>2.5</v>
      </c>
      <c r="DA11" s="659"/>
      <c r="DB11" s="659"/>
      <c r="DC11" s="659"/>
      <c r="DD11" s="627">
        <v>545855</v>
      </c>
      <c r="DE11" s="622"/>
      <c r="DF11" s="622"/>
      <c r="DG11" s="622"/>
      <c r="DH11" s="622"/>
      <c r="DI11" s="622"/>
      <c r="DJ11" s="622"/>
      <c r="DK11" s="622"/>
      <c r="DL11" s="622"/>
      <c r="DM11" s="622"/>
      <c r="DN11" s="622"/>
      <c r="DO11" s="622"/>
      <c r="DP11" s="623"/>
      <c r="DQ11" s="627">
        <v>699707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58513</v>
      </c>
      <c r="S12" s="622"/>
      <c r="T12" s="622"/>
      <c r="U12" s="622"/>
      <c r="V12" s="622"/>
      <c r="W12" s="622"/>
      <c r="X12" s="622"/>
      <c r="Y12" s="623"/>
      <c r="Z12" s="659">
        <v>0.1</v>
      </c>
      <c r="AA12" s="659"/>
      <c r="AB12" s="659"/>
      <c r="AC12" s="659"/>
      <c r="AD12" s="660">
        <v>58513</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7040502</v>
      </c>
      <c r="BH12" s="622"/>
      <c r="BI12" s="622"/>
      <c r="BJ12" s="622"/>
      <c r="BK12" s="622"/>
      <c r="BL12" s="622"/>
      <c r="BM12" s="622"/>
      <c r="BN12" s="623"/>
      <c r="BO12" s="659">
        <v>42.3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2807735</v>
      </c>
      <c r="CS12" s="622"/>
      <c r="CT12" s="622"/>
      <c r="CU12" s="622"/>
      <c r="CV12" s="622"/>
      <c r="CW12" s="622"/>
      <c r="CX12" s="622"/>
      <c r="CY12" s="623"/>
      <c r="CZ12" s="659">
        <v>5</v>
      </c>
      <c r="DA12" s="659"/>
      <c r="DB12" s="659"/>
      <c r="DC12" s="659"/>
      <c r="DD12" s="627">
        <v>1263676</v>
      </c>
      <c r="DE12" s="622"/>
      <c r="DF12" s="622"/>
      <c r="DG12" s="622"/>
      <c r="DH12" s="622"/>
      <c r="DI12" s="622"/>
      <c r="DJ12" s="622"/>
      <c r="DK12" s="622"/>
      <c r="DL12" s="622"/>
      <c r="DM12" s="622"/>
      <c r="DN12" s="622"/>
      <c r="DO12" s="622"/>
      <c r="DP12" s="623"/>
      <c r="DQ12" s="627">
        <v>1985638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7019269</v>
      </c>
      <c r="BH13" s="622"/>
      <c r="BI13" s="622"/>
      <c r="BJ13" s="622"/>
      <c r="BK13" s="622"/>
      <c r="BL13" s="622"/>
      <c r="BM13" s="622"/>
      <c r="BN13" s="623"/>
      <c r="BO13" s="659">
        <v>42.2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5990807</v>
      </c>
      <c r="CS13" s="622"/>
      <c r="CT13" s="622"/>
      <c r="CU13" s="622"/>
      <c r="CV13" s="622"/>
      <c r="CW13" s="622"/>
      <c r="CX13" s="622"/>
      <c r="CY13" s="623"/>
      <c r="CZ13" s="659">
        <v>10.6</v>
      </c>
      <c r="DA13" s="659"/>
      <c r="DB13" s="659"/>
      <c r="DC13" s="659"/>
      <c r="DD13" s="627">
        <v>2516177</v>
      </c>
      <c r="DE13" s="622"/>
      <c r="DF13" s="622"/>
      <c r="DG13" s="622"/>
      <c r="DH13" s="622"/>
      <c r="DI13" s="622"/>
      <c r="DJ13" s="622"/>
      <c r="DK13" s="622"/>
      <c r="DL13" s="622"/>
      <c r="DM13" s="622"/>
      <c r="DN13" s="622"/>
      <c r="DO13" s="622"/>
      <c r="DP13" s="623"/>
      <c r="DQ13" s="627">
        <v>3437113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358876</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1796112</v>
      </c>
      <c r="CS14" s="622"/>
      <c r="CT14" s="622"/>
      <c r="CU14" s="622"/>
      <c r="CV14" s="622"/>
      <c r="CW14" s="622"/>
      <c r="CX14" s="622"/>
      <c r="CY14" s="623"/>
      <c r="CZ14" s="659">
        <v>3.2</v>
      </c>
      <c r="DA14" s="659"/>
      <c r="DB14" s="659"/>
      <c r="DC14" s="659"/>
      <c r="DD14" s="627">
        <v>527967</v>
      </c>
      <c r="DE14" s="622"/>
      <c r="DF14" s="622"/>
      <c r="DG14" s="622"/>
      <c r="DH14" s="622"/>
      <c r="DI14" s="622"/>
      <c r="DJ14" s="622"/>
      <c r="DK14" s="622"/>
      <c r="DL14" s="622"/>
      <c r="DM14" s="622"/>
      <c r="DN14" s="622"/>
      <c r="DO14" s="622"/>
      <c r="DP14" s="623"/>
      <c r="DQ14" s="627">
        <v>1247102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54218</v>
      </c>
      <c r="S15" s="622"/>
      <c r="T15" s="622"/>
      <c r="U15" s="622"/>
      <c r="V15" s="622"/>
      <c r="W15" s="622"/>
      <c r="X15" s="622"/>
      <c r="Y15" s="623"/>
      <c r="Z15" s="659">
        <v>0.1</v>
      </c>
      <c r="AA15" s="659"/>
      <c r="AB15" s="659"/>
      <c r="AC15" s="659"/>
      <c r="AD15" s="660">
        <v>54218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705099</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8876895</v>
      </c>
      <c r="CS15" s="622"/>
      <c r="CT15" s="622"/>
      <c r="CU15" s="622"/>
      <c r="CV15" s="622"/>
      <c r="CW15" s="622"/>
      <c r="CX15" s="622"/>
      <c r="CY15" s="623"/>
      <c r="CZ15" s="659">
        <v>15.8</v>
      </c>
      <c r="DA15" s="659"/>
      <c r="DB15" s="659"/>
      <c r="DC15" s="659"/>
      <c r="DD15" s="627">
        <v>1585881</v>
      </c>
      <c r="DE15" s="622"/>
      <c r="DF15" s="622"/>
      <c r="DG15" s="622"/>
      <c r="DH15" s="622"/>
      <c r="DI15" s="622"/>
      <c r="DJ15" s="622"/>
      <c r="DK15" s="622"/>
      <c r="DL15" s="622"/>
      <c r="DM15" s="622"/>
      <c r="DN15" s="622"/>
      <c r="DO15" s="622"/>
      <c r="DP15" s="623"/>
      <c r="DQ15" s="627">
        <v>6228638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341768</v>
      </c>
      <c r="S16" s="622"/>
      <c r="T16" s="622"/>
      <c r="U16" s="622"/>
      <c r="V16" s="622"/>
      <c r="W16" s="622"/>
      <c r="X16" s="622"/>
      <c r="Y16" s="623"/>
      <c r="Z16" s="659">
        <v>0.6</v>
      </c>
      <c r="AA16" s="659"/>
      <c r="AB16" s="659"/>
      <c r="AC16" s="659"/>
      <c r="AD16" s="660">
        <v>341768</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1038927</v>
      </c>
      <c r="CS16" s="622"/>
      <c r="CT16" s="622"/>
      <c r="CU16" s="622"/>
      <c r="CV16" s="622"/>
      <c r="CW16" s="622"/>
      <c r="CX16" s="622"/>
      <c r="CY16" s="623"/>
      <c r="CZ16" s="659">
        <v>1.8</v>
      </c>
      <c r="DA16" s="659"/>
      <c r="DB16" s="659"/>
      <c r="DC16" s="659"/>
      <c r="DD16" s="627" t="s">
        <v>122</v>
      </c>
      <c r="DE16" s="622"/>
      <c r="DF16" s="622"/>
      <c r="DG16" s="622"/>
      <c r="DH16" s="622"/>
      <c r="DI16" s="622"/>
      <c r="DJ16" s="622"/>
      <c r="DK16" s="622"/>
      <c r="DL16" s="622"/>
      <c r="DM16" s="622"/>
      <c r="DN16" s="622"/>
      <c r="DO16" s="622"/>
      <c r="DP16" s="623"/>
      <c r="DQ16" s="627">
        <v>78085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646328</v>
      </c>
      <c r="S17" s="622"/>
      <c r="T17" s="622"/>
      <c r="U17" s="622"/>
      <c r="V17" s="622"/>
      <c r="W17" s="622"/>
      <c r="X17" s="622"/>
      <c r="Y17" s="623"/>
      <c r="Z17" s="659">
        <v>1.1000000000000001</v>
      </c>
      <c r="AA17" s="659"/>
      <c r="AB17" s="659"/>
      <c r="AC17" s="659"/>
      <c r="AD17" s="660">
        <v>646328</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5645701</v>
      </c>
      <c r="CS17" s="622"/>
      <c r="CT17" s="622"/>
      <c r="CU17" s="622"/>
      <c r="CV17" s="622"/>
      <c r="CW17" s="622"/>
      <c r="CX17" s="622"/>
      <c r="CY17" s="623"/>
      <c r="CZ17" s="659">
        <v>10</v>
      </c>
      <c r="DA17" s="659"/>
      <c r="DB17" s="659"/>
      <c r="DC17" s="659"/>
      <c r="DD17" s="627" t="s">
        <v>122</v>
      </c>
      <c r="DE17" s="622"/>
      <c r="DF17" s="622"/>
      <c r="DG17" s="622"/>
      <c r="DH17" s="622"/>
      <c r="DI17" s="622"/>
      <c r="DJ17" s="622"/>
      <c r="DK17" s="622"/>
      <c r="DL17" s="622"/>
      <c r="DM17" s="622"/>
      <c r="DN17" s="622"/>
      <c r="DO17" s="622"/>
      <c r="DP17" s="623"/>
      <c r="DQ17" s="627">
        <v>5500942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107079</v>
      </c>
      <c r="S18" s="622"/>
      <c r="T18" s="622"/>
      <c r="U18" s="622"/>
      <c r="V18" s="622"/>
      <c r="W18" s="622"/>
      <c r="X18" s="622"/>
      <c r="Y18" s="623"/>
      <c r="Z18" s="659">
        <v>0.2</v>
      </c>
      <c r="AA18" s="659"/>
      <c r="AB18" s="659"/>
      <c r="AC18" s="659"/>
      <c r="AD18" s="660">
        <v>107079</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492933</v>
      </c>
      <c r="S19" s="622"/>
      <c r="T19" s="622"/>
      <c r="U19" s="622"/>
      <c r="V19" s="622"/>
      <c r="W19" s="622"/>
      <c r="X19" s="622"/>
      <c r="Y19" s="623"/>
      <c r="Z19" s="659">
        <v>0.9</v>
      </c>
      <c r="AA19" s="659"/>
      <c r="AB19" s="659"/>
      <c r="AC19" s="659"/>
      <c r="AD19" s="660">
        <v>492933</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1004730</v>
      </c>
      <c r="BH19" s="622"/>
      <c r="BI19" s="622"/>
      <c r="BJ19" s="622"/>
      <c r="BK19" s="622"/>
      <c r="BL19" s="622"/>
      <c r="BM19" s="622"/>
      <c r="BN19" s="623"/>
      <c r="BO19" s="659">
        <v>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46316</v>
      </c>
      <c r="S20" s="622"/>
      <c r="T20" s="622"/>
      <c r="U20" s="622"/>
      <c r="V20" s="622"/>
      <c r="W20" s="622"/>
      <c r="X20" s="622"/>
      <c r="Y20" s="623"/>
      <c r="Z20" s="659">
        <v>0.1</v>
      </c>
      <c r="AA20" s="659"/>
      <c r="AB20" s="659"/>
      <c r="AC20" s="659"/>
      <c r="AD20" s="660">
        <v>46316</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1004730</v>
      </c>
      <c r="BH20" s="622"/>
      <c r="BI20" s="622"/>
      <c r="BJ20" s="622"/>
      <c r="BK20" s="622"/>
      <c r="BL20" s="622"/>
      <c r="BM20" s="622"/>
      <c r="BN20" s="623"/>
      <c r="BO20" s="659">
        <v>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56298460</v>
      </c>
      <c r="CS20" s="622"/>
      <c r="CT20" s="622"/>
      <c r="CU20" s="622"/>
      <c r="CV20" s="622"/>
      <c r="CW20" s="622"/>
      <c r="CX20" s="622"/>
      <c r="CY20" s="623"/>
      <c r="CZ20" s="659">
        <v>100</v>
      </c>
      <c r="DA20" s="659"/>
      <c r="DB20" s="659"/>
      <c r="DC20" s="659"/>
      <c r="DD20" s="627">
        <v>8532282</v>
      </c>
      <c r="DE20" s="622"/>
      <c r="DF20" s="622"/>
      <c r="DG20" s="622"/>
      <c r="DH20" s="622"/>
      <c r="DI20" s="622"/>
      <c r="DJ20" s="622"/>
      <c r="DK20" s="622"/>
      <c r="DL20" s="622"/>
      <c r="DM20" s="622"/>
      <c r="DN20" s="622"/>
      <c r="DO20" s="622"/>
      <c r="DP20" s="623"/>
      <c r="DQ20" s="627">
        <v>35202239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9404521</v>
      </c>
      <c r="S21" s="622"/>
      <c r="T21" s="622"/>
      <c r="U21" s="622"/>
      <c r="V21" s="622"/>
      <c r="W21" s="622"/>
      <c r="X21" s="622"/>
      <c r="Y21" s="623"/>
      <c r="Z21" s="659">
        <v>16.399999999999999</v>
      </c>
      <c r="AA21" s="659"/>
      <c r="AB21" s="659"/>
      <c r="AC21" s="659"/>
      <c r="AD21" s="660">
        <v>8488032</v>
      </c>
      <c r="AE21" s="660"/>
      <c r="AF21" s="660"/>
      <c r="AG21" s="660"/>
      <c r="AH21" s="660"/>
      <c r="AI21" s="660"/>
      <c r="AJ21" s="660"/>
      <c r="AK21" s="660"/>
      <c r="AL21" s="624">
        <v>29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39223</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8488032</v>
      </c>
      <c r="S22" s="622"/>
      <c r="T22" s="622"/>
      <c r="U22" s="622"/>
      <c r="V22" s="622"/>
      <c r="W22" s="622"/>
      <c r="X22" s="622"/>
      <c r="Y22" s="623"/>
      <c r="Z22" s="659">
        <v>14.8</v>
      </c>
      <c r="AA22" s="659"/>
      <c r="AB22" s="659"/>
      <c r="AC22" s="659"/>
      <c r="AD22" s="660">
        <v>8488032</v>
      </c>
      <c r="AE22" s="660"/>
      <c r="AF22" s="660"/>
      <c r="AG22" s="660"/>
      <c r="AH22" s="660"/>
      <c r="AI22" s="660"/>
      <c r="AJ22" s="660"/>
      <c r="AK22" s="660"/>
      <c r="AL22" s="624">
        <v>29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916489</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965507</v>
      </c>
      <c r="BH23" s="622"/>
      <c r="BI23" s="622"/>
      <c r="BJ23" s="622"/>
      <c r="BK23" s="622"/>
      <c r="BL23" s="622"/>
      <c r="BM23" s="622"/>
      <c r="BN23" s="623"/>
      <c r="BO23" s="659">
        <v>5.8</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25437639</v>
      </c>
      <c r="CS24" s="677"/>
      <c r="CT24" s="677"/>
      <c r="CU24" s="677"/>
      <c r="CV24" s="677"/>
      <c r="CW24" s="677"/>
      <c r="CX24" s="677"/>
      <c r="CY24" s="702"/>
      <c r="CZ24" s="703">
        <v>45.2</v>
      </c>
      <c r="DA24" s="685"/>
      <c r="DB24" s="685"/>
      <c r="DC24" s="705"/>
      <c r="DD24" s="701">
        <v>16082604</v>
      </c>
      <c r="DE24" s="677"/>
      <c r="DF24" s="677"/>
      <c r="DG24" s="677"/>
      <c r="DH24" s="677"/>
      <c r="DI24" s="677"/>
      <c r="DJ24" s="677"/>
      <c r="DK24" s="702"/>
      <c r="DL24" s="701">
        <v>14559233</v>
      </c>
      <c r="DM24" s="677"/>
      <c r="DN24" s="677"/>
      <c r="DO24" s="677"/>
      <c r="DP24" s="677"/>
      <c r="DQ24" s="677"/>
      <c r="DR24" s="677"/>
      <c r="DS24" s="677"/>
      <c r="DT24" s="677"/>
      <c r="DU24" s="677"/>
      <c r="DV24" s="702"/>
      <c r="DW24" s="703">
        <v>49.5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30695813</v>
      </c>
      <c r="S25" s="622"/>
      <c r="T25" s="622"/>
      <c r="U25" s="622"/>
      <c r="V25" s="622"/>
      <c r="W25" s="622"/>
      <c r="X25" s="622"/>
      <c r="Y25" s="623"/>
      <c r="Z25" s="659">
        <v>53.5</v>
      </c>
      <c r="AA25" s="659"/>
      <c r="AB25" s="659"/>
      <c r="AC25" s="659"/>
      <c r="AD25" s="660">
        <v>28813817</v>
      </c>
      <c r="AE25" s="660"/>
      <c r="AF25" s="660"/>
      <c r="AG25" s="660"/>
      <c r="AH25" s="660"/>
      <c r="AI25" s="660"/>
      <c r="AJ25" s="660"/>
      <c r="AK25" s="660"/>
      <c r="AL25" s="624">
        <v>98.4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6304043</v>
      </c>
      <c r="CS25" s="634"/>
      <c r="CT25" s="634"/>
      <c r="CU25" s="634"/>
      <c r="CV25" s="634"/>
      <c r="CW25" s="634"/>
      <c r="CX25" s="634"/>
      <c r="CY25" s="635"/>
      <c r="CZ25" s="624">
        <v>11.2</v>
      </c>
      <c r="DA25" s="636"/>
      <c r="DB25" s="636"/>
      <c r="DC25" s="637"/>
      <c r="DD25" s="627">
        <v>5761179</v>
      </c>
      <c r="DE25" s="634"/>
      <c r="DF25" s="634"/>
      <c r="DG25" s="634"/>
      <c r="DH25" s="634"/>
      <c r="DI25" s="634"/>
      <c r="DJ25" s="634"/>
      <c r="DK25" s="635"/>
      <c r="DL25" s="627">
        <v>5698069</v>
      </c>
      <c r="DM25" s="634"/>
      <c r="DN25" s="634"/>
      <c r="DO25" s="634"/>
      <c r="DP25" s="634"/>
      <c r="DQ25" s="634"/>
      <c r="DR25" s="634"/>
      <c r="DS25" s="634"/>
      <c r="DT25" s="634"/>
      <c r="DU25" s="634"/>
      <c r="DV25" s="635"/>
      <c r="DW25" s="624">
        <v>19.399999999999999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8444</v>
      </c>
      <c r="S26" s="622"/>
      <c r="T26" s="622"/>
      <c r="U26" s="622"/>
      <c r="V26" s="622"/>
      <c r="W26" s="622"/>
      <c r="X26" s="622"/>
      <c r="Y26" s="623"/>
      <c r="Z26" s="659">
        <v>0</v>
      </c>
      <c r="AA26" s="659"/>
      <c r="AB26" s="659"/>
      <c r="AC26" s="659"/>
      <c r="AD26" s="660">
        <v>8444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3913575</v>
      </c>
      <c r="CS26" s="622"/>
      <c r="CT26" s="622"/>
      <c r="CU26" s="622"/>
      <c r="CV26" s="622"/>
      <c r="CW26" s="622"/>
      <c r="CX26" s="622"/>
      <c r="CY26" s="623"/>
      <c r="CZ26" s="624">
        <v>7</v>
      </c>
      <c r="DA26" s="636"/>
      <c r="DB26" s="636"/>
      <c r="DC26" s="637"/>
      <c r="DD26" s="627">
        <v>3579176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99693</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16647959</v>
      </c>
      <c r="BH27" s="622"/>
      <c r="BI27" s="622"/>
      <c r="BJ27" s="622"/>
      <c r="BK27" s="622"/>
      <c r="BL27" s="622"/>
      <c r="BM27" s="622"/>
      <c r="BN27" s="623"/>
      <c r="BO27" s="659">
        <v>100</v>
      </c>
      <c r="BP27" s="659"/>
      <c r="BQ27" s="659"/>
      <c r="BR27" s="659"/>
      <c r="BS27" s="660">
        <v>416822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13487895</v>
      </c>
      <c r="CS27" s="634"/>
      <c r="CT27" s="634"/>
      <c r="CU27" s="634"/>
      <c r="CV27" s="634"/>
      <c r="CW27" s="634"/>
      <c r="CX27" s="634"/>
      <c r="CY27" s="635"/>
      <c r="CZ27" s="624">
        <v>24</v>
      </c>
      <c r="DA27" s="636"/>
      <c r="DB27" s="636"/>
      <c r="DC27" s="637"/>
      <c r="DD27" s="627">
        <v>4820483</v>
      </c>
      <c r="DE27" s="634"/>
      <c r="DF27" s="634"/>
      <c r="DG27" s="634"/>
      <c r="DH27" s="634"/>
      <c r="DI27" s="634"/>
      <c r="DJ27" s="634"/>
      <c r="DK27" s="635"/>
      <c r="DL27" s="627">
        <v>3616362</v>
      </c>
      <c r="DM27" s="634"/>
      <c r="DN27" s="634"/>
      <c r="DO27" s="634"/>
      <c r="DP27" s="634"/>
      <c r="DQ27" s="634"/>
      <c r="DR27" s="634"/>
      <c r="DS27" s="634"/>
      <c r="DT27" s="634"/>
      <c r="DU27" s="634"/>
      <c r="DV27" s="635"/>
      <c r="DW27" s="624">
        <v>12.3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416960</v>
      </c>
      <c r="S28" s="622"/>
      <c r="T28" s="622"/>
      <c r="U28" s="622"/>
      <c r="V28" s="622"/>
      <c r="W28" s="622"/>
      <c r="X28" s="622"/>
      <c r="Y28" s="623"/>
      <c r="Z28" s="659">
        <v>0.7</v>
      </c>
      <c r="AA28" s="659"/>
      <c r="AB28" s="659"/>
      <c r="AC28" s="659"/>
      <c r="AD28" s="660">
        <v>74894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5645701</v>
      </c>
      <c r="CS28" s="622"/>
      <c r="CT28" s="622"/>
      <c r="CU28" s="622"/>
      <c r="CV28" s="622"/>
      <c r="CW28" s="622"/>
      <c r="CX28" s="622"/>
      <c r="CY28" s="623"/>
      <c r="CZ28" s="624">
        <v>10</v>
      </c>
      <c r="DA28" s="636"/>
      <c r="DB28" s="636"/>
      <c r="DC28" s="637"/>
      <c r="DD28" s="627">
        <v>5500942</v>
      </c>
      <c r="DE28" s="622"/>
      <c r="DF28" s="622"/>
      <c r="DG28" s="622"/>
      <c r="DH28" s="622"/>
      <c r="DI28" s="622"/>
      <c r="DJ28" s="622"/>
      <c r="DK28" s="623"/>
      <c r="DL28" s="627">
        <v>5244802</v>
      </c>
      <c r="DM28" s="622"/>
      <c r="DN28" s="622"/>
      <c r="DO28" s="622"/>
      <c r="DP28" s="622"/>
      <c r="DQ28" s="622"/>
      <c r="DR28" s="622"/>
      <c r="DS28" s="622"/>
      <c r="DT28" s="622"/>
      <c r="DU28" s="622"/>
      <c r="DV28" s="623"/>
      <c r="DW28" s="624">
        <v>17.8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306306</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5645701</v>
      </c>
      <c r="CS29" s="634"/>
      <c r="CT29" s="634"/>
      <c r="CU29" s="634"/>
      <c r="CV29" s="634"/>
      <c r="CW29" s="634"/>
      <c r="CX29" s="634"/>
      <c r="CY29" s="635"/>
      <c r="CZ29" s="624">
        <v>10</v>
      </c>
      <c r="DA29" s="636"/>
      <c r="DB29" s="636"/>
      <c r="DC29" s="637"/>
      <c r="DD29" s="627">
        <v>5500942</v>
      </c>
      <c r="DE29" s="634"/>
      <c r="DF29" s="634"/>
      <c r="DG29" s="634"/>
      <c r="DH29" s="634"/>
      <c r="DI29" s="634"/>
      <c r="DJ29" s="634"/>
      <c r="DK29" s="635"/>
      <c r="DL29" s="627">
        <v>5244802</v>
      </c>
      <c r="DM29" s="634"/>
      <c r="DN29" s="634"/>
      <c r="DO29" s="634"/>
      <c r="DP29" s="634"/>
      <c r="DQ29" s="634"/>
      <c r="DR29" s="634"/>
      <c r="DS29" s="634"/>
      <c r="DT29" s="634"/>
      <c r="DU29" s="634"/>
      <c r="DV29" s="635"/>
      <c r="DW29" s="624">
        <v>17.8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11423530</v>
      </c>
      <c r="S30" s="622"/>
      <c r="T30" s="622"/>
      <c r="U30" s="622"/>
      <c r="V30" s="622"/>
      <c r="W30" s="622"/>
      <c r="X30" s="622"/>
      <c r="Y30" s="623"/>
      <c r="Z30" s="659">
        <v>19.899999999999999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5429697</v>
      </c>
      <c r="CS30" s="622"/>
      <c r="CT30" s="622"/>
      <c r="CU30" s="622"/>
      <c r="CV30" s="622"/>
      <c r="CW30" s="622"/>
      <c r="CX30" s="622"/>
      <c r="CY30" s="623"/>
      <c r="CZ30" s="624">
        <v>9.6</v>
      </c>
      <c r="DA30" s="636"/>
      <c r="DB30" s="636"/>
      <c r="DC30" s="637"/>
      <c r="DD30" s="627">
        <v>5288967</v>
      </c>
      <c r="DE30" s="622"/>
      <c r="DF30" s="622"/>
      <c r="DG30" s="622"/>
      <c r="DH30" s="622"/>
      <c r="DI30" s="622"/>
      <c r="DJ30" s="622"/>
      <c r="DK30" s="623"/>
      <c r="DL30" s="627">
        <v>5032827</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309060</v>
      </c>
      <c r="S31" s="622"/>
      <c r="T31" s="622"/>
      <c r="U31" s="622"/>
      <c r="V31" s="622"/>
      <c r="W31" s="622"/>
      <c r="X31" s="622"/>
      <c r="Y31" s="623"/>
      <c r="Z31" s="659">
        <v>0.5</v>
      </c>
      <c r="AA31" s="659"/>
      <c r="AB31" s="659"/>
      <c r="AC31" s="659"/>
      <c r="AD31" s="660">
        <v>309060</v>
      </c>
      <c r="AE31" s="660"/>
      <c r="AF31" s="660"/>
      <c r="AG31" s="660"/>
      <c r="AH31" s="660"/>
      <c r="AI31" s="660"/>
      <c r="AJ31" s="660"/>
      <c r="AK31" s="660"/>
      <c r="AL31" s="624">
        <v>1.1000000000000001</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96.7</v>
      </c>
      <c r="BN31" s="684"/>
      <c r="BO31" s="684"/>
      <c r="BP31" s="684"/>
      <c r="BQ31" s="686"/>
      <c r="BR31" s="683">
        <v>99.2</v>
      </c>
      <c r="BS31" s="684"/>
      <c r="BT31" s="684"/>
      <c r="BU31" s="684"/>
      <c r="BV31" s="684"/>
      <c r="BW31" s="684"/>
      <c r="BX31" s="685">
        <v>96.7</v>
      </c>
      <c r="BY31" s="684"/>
      <c r="BZ31" s="684"/>
      <c r="CA31" s="684"/>
      <c r="CB31" s="686"/>
      <c r="CD31" s="642"/>
      <c r="CE31" s="643"/>
      <c r="CF31" s="618" t="s">
        <v>300</v>
      </c>
      <c r="CG31" s="619"/>
      <c r="CH31" s="619"/>
      <c r="CI31" s="619"/>
      <c r="CJ31" s="619"/>
      <c r="CK31" s="619"/>
      <c r="CL31" s="619"/>
      <c r="CM31" s="619"/>
      <c r="CN31" s="619"/>
      <c r="CO31" s="619"/>
      <c r="CP31" s="619"/>
      <c r="CQ31" s="620"/>
      <c r="CR31" s="621">
        <v>216004</v>
      </c>
      <c r="CS31" s="634"/>
      <c r="CT31" s="634"/>
      <c r="CU31" s="634"/>
      <c r="CV31" s="634"/>
      <c r="CW31" s="634"/>
      <c r="CX31" s="634"/>
      <c r="CY31" s="635"/>
      <c r="CZ31" s="624">
        <v>0.4</v>
      </c>
      <c r="DA31" s="636"/>
      <c r="DB31" s="636"/>
      <c r="DC31" s="637"/>
      <c r="DD31" s="627">
        <v>211975</v>
      </c>
      <c r="DE31" s="634"/>
      <c r="DF31" s="634"/>
      <c r="DG31" s="634"/>
      <c r="DH31" s="634"/>
      <c r="DI31" s="634"/>
      <c r="DJ31" s="634"/>
      <c r="DK31" s="635"/>
      <c r="DL31" s="627">
        <v>211975</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4624917</v>
      </c>
      <c r="S32" s="622"/>
      <c r="T32" s="622"/>
      <c r="U32" s="622"/>
      <c r="V32" s="622"/>
      <c r="W32" s="622"/>
      <c r="X32" s="622"/>
      <c r="Y32" s="623"/>
      <c r="Z32" s="659">
        <v>8.1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97.2</v>
      </c>
      <c r="BN32" s="634"/>
      <c r="BO32" s="634"/>
      <c r="BP32" s="634"/>
      <c r="BQ32" s="657"/>
      <c r="BR32" s="692">
        <v>99.2</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169496</v>
      </c>
      <c r="S33" s="622"/>
      <c r="T33" s="622"/>
      <c r="U33" s="622"/>
      <c r="V33" s="622"/>
      <c r="W33" s="622"/>
      <c r="X33" s="622"/>
      <c r="Y33" s="623"/>
      <c r="Z33" s="659">
        <v>0.3</v>
      </c>
      <c r="AA33" s="659"/>
      <c r="AB33" s="659"/>
      <c r="AC33" s="659"/>
      <c r="AD33" s="660">
        <v>58699</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99.1</v>
      </c>
      <c r="BH33" s="606"/>
      <c r="BI33" s="606"/>
      <c r="BJ33" s="606"/>
      <c r="BK33" s="606"/>
      <c r="BL33" s="606"/>
      <c r="BM33" s="652">
        <v>96.1</v>
      </c>
      <c r="BN33" s="606"/>
      <c r="BO33" s="606"/>
      <c r="BP33" s="606"/>
      <c r="BQ33" s="669"/>
      <c r="BR33" s="682">
        <v>99.1</v>
      </c>
      <c r="BS33" s="606"/>
      <c r="BT33" s="606"/>
      <c r="BU33" s="606"/>
      <c r="BV33" s="606"/>
      <c r="BW33" s="606"/>
      <c r="BX33" s="652">
        <v>96</v>
      </c>
      <c r="BY33" s="606"/>
      <c r="BZ33" s="606"/>
      <c r="CA33" s="606"/>
      <c r="CB33" s="669"/>
      <c r="CD33" s="618" t="s">
        <v>307</v>
      </c>
      <c r="CE33" s="619"/>
      <c r="CF33" s="619"/>
      <c r="CG33" s="619"/>
      <c r="CH33" s="619"/>
      <c r="CI33" s="619"/>
      <c r="CJ33" s="619"/>
      <c r="CK33" s="619"/>
      <c r="CL33" s="619"/>
      <c r="CM33" s="619"/>
      <c r="CN33" s="619"/>
      <c r="CO33" s="619"/>
      <c r="CP33" s="619"/>
      <c r="CQ33" s="620"/>
      <c r="CR33" s="621">
        <v>21289612</v>
      </c>
      <c r="CS33" s="634"/>
      <c r="CT33" s="634"/>
      <c r="CU33" s="634"/>
      <c r="CV33" s="634"/>
      <c r="CW33" s="634"/>
      <c r="CX33" s="634"/>
      <c r="CY33" s="635"/>
      <c r="CZ33" s="624">
        <v>37.799999999999997</v>
      </c>
      <c r="DA33" s="636"/>
      <c r="DB33" s="636"/>
      <c r="DC33" s="637"/>
      <c r="DD33" s="627">
        <v>16784751</v>
      </c>
      <c r="DE33" s="634"/>
      <c r="DF33" s="634"/>
      <c r="DG33" s="634"/>
      <c r="DH33" s="634"/>
      <c r="DI33" s="634"/>
      <c r="DJ33" s="634"/>
      <c r="DK33" s="635"/>
      <c r="DL33" s="627">
        <v>12889231</v>
      </c>
      <c r="DM33" s="634"/>
      <c r="DN33" s="634"/>
      <c r="DO33" s="634"/>
      <c r="DP33" s="634"/>
      <c r="DQ33" s="634"/>
      <c r="DR33" s="634"/>
      <c r="DS33" s="634"/>
      <c r="DT33" s="634"/>
      <c r="DU33" s="634"/>
      <c r="DV33" s="635"/>
      <c r="DW33" s="624">
        <v>43.8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385360</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8157965</v>
      </c>
      <c r="CS34" s="622"/>
      <c r="CT34" s="622"/>
      <c r="CU34" s="622"/>
      <c r="CV34" s="622"/>
      <c r="CW34" s="622"/>
      <c r="CX34" s="622"/>
      <c r="CY34" s="623"/>
      <c r="CZ34" s="624">
        <v>14.5</v>
      </c>
      <c r="DA34" s="636"/>
      <c r="DB34" s="636"/>
      <c r="DC34" s="637"/>
      <c r="DD34" s="627">
        <v>5881071</v>
      </c>
      <c r="DE34" s="622"/>
      <c r="DF34" s="622"/>
      <c r="DG34" s="622"/>
      <c r="DH34" s="622"/>
      <c r="DI34" s="622"/>
      <c r="DJ34" s="622"/>
      <c r="DK34" s="623"/>
      <c r="DL34" s="627">
        <v>4845748</v>
      </c>
      <c r="DM34" s="622"/>
      <c r="DN34" s="622"/>
      <c r="DO34" s="622"/>
      <c r="DP34" s="622"/>
      <c r="DQ34" s="622"/>
      <c r="DR34" s="622"/>
      <c r="DS34" s="622"/>
      <c r="DT34" s="622"/>
      <c r="DU34" s="622"/>
      <c r="DV34" s="623"/>
      <c r="DW34" s="624">
        <v>16.5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2093674</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594028</v>
      </c>
      <c r="CS35" s="634"/>
      <c r="CT35" s="634"/>
      <c r="CU35" s="634"/>
      <c r="CV35" s="634"/>
      <c r="CW35" s="634"/>
      <c r="CX35" s="634"/>
      <c r="CY35" s="635"/>
      <c r="CZ35" s="624">
        <v>1.1000000000000001</v>
      </c>
      <c r="DA35" s="636"/>
      <c r="DB35" s="636"/>
      <c r="DC35" s="637"/>
      <c r="DD35" s="627">
        <v>396085</v>
      </c>
      <c r="DE35" s="634"/>
      <c r="DF35" s="634"/>
      <c r="DG35" s="634"/>
      <c r="DH35" s="634"/>
      <c r="DI35" s="634"/>
      <c r="DJ35" s="634"/>
      <c r="DK35" s="635"/>
      <c r="DL35" s="627">
        <v>339431</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836319</v>
      </c>
      <c r="S36" s="622"/>
      <c r="T36" s="622"/>
      <c r="U36" s="622"/>
      <c r="V36" s="622"/>
      <c r="W36" s="622"/>
      <c r="X36" s="622"/>
      <c r="Y36" s="623"/>
      <c r="Z36" s="659">
        <v>1.5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6545912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7225127</v>
      </c>
      <c r="CS36" s="622"/>
      <c r="CT36" s="622"/>
      <c r="CU36" s="622"/>
      <c r="CV36" s="622"/>
      <c r="CW36" s="622"/>
      <c r="CX36" s="622"/>
      <c r="CY36" s="623"/>
      <c r="CZ36" s="624">
        <v>12.8</v>
      </c>
      <c r="DA36" s="636"/>
      <c r="DB36" s="636"/>
      <c r="DC36" s="637"/>
      <c r="DD36" s="627">
        <v>6069575</v>
      </c>
      <c r="DE36" s="622"/>
      <c r="DF36" s="622"/>
      <c r="DG36" s="622"/>
      <c r="DH36" s="622"/>
      <c r="DI36" s="622"/>
      <c r="DJ36" s="622"/>
      <c r="DK36" s="623"/>
      <c r="DL36" s="627">
        <v>4564411</v>
      </c>
      <c r="DM36" s="622"/>
      <c r="DN36" s="622"/>
      <c r="DO36" s="622"/>
      <c r="DP36" s="622"/>
      <c r="DQ36" s="622"/>
      <c r="DR36" s="622"/>
      <c r="DS36" s="622"/>
      <c r="DT36" s="622"/>
      <c r="DU36" s="622"/>
      <c r="DV36" s="623"/>
      <c r="DW36" s="624">
        <v>15.5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1296018</v>
      </c>
      <c r="S37" s="622"/>
      <c r="T37" s="622"/>
      <c r="U37" s="622"/>
      <c r="V37" s="622"/>
      <c r="W37" s="622"/>
      <c r="X37" s="622"/>
      <c r="Y37" s="623"/>
      <c r="Z37" s="659">
        <v>2.2999999999999998</v>
      </c>
      <c r="AA37" s="659"/>
      <c r="AB37" s="659"/>
      <c r="AC37" s="659"/>
      <c r="AD37" s="660">
        <v>3796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2034299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-18867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182031</v>
      </c>
      <c r="CS37" s="634"/>
      <c r="CT37" s="634"/>
      <c r="CU37" s="634"/>
      <c r="CV37" s="634"/>
      <c r="CW37" s="634"/>
      <c r="CX37" s="634"/>
      <c r="CY37" s="635"/>
      <c r="CZ37" s="624">
        <v>0.3</v>
      </c>
      <c r="DA37" s="636"/>
      <c r="DB37" s="636"/>
      <c r="DC37" s="637"/>
      <c r="DD37" s="627">
        <v>181988</v>
      </c>
      <c r="DE37" s="634"/>
      <c r="DF37" s="634"/>
      <c r="DG37" s="634"/>
      <c r="DH37" s="634"/>
      <c r="DI37" s="634"/>
      <c r="DJ37" s="634"/>
      <c r="DK37" s="635"/>
      <c r="DL37" s="627">
        <v>177739</v>
      </c>
      <c r="DM37" s="634"/>
      <c r="DN37" s="634"/>
      <c r="DO37" s="634"/>
      <c r="DP37" s="634"/>
      <c r="DQ37" s="634"/>
      <c r="DR37" s="634"/>
      <c r="DS37" s="634"/>
      <c r="DT37" s="634"/>
      <c r="DU37" s="634"/>
      <c r="DV37" s="635"/>
      <c r="DW37" s="624">
        <v>0.6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4659500</v>
      </c>
      <c r="S38" s="622"/>
      <c r="T38" s="622"/>
      <c r="U38" s="622"/>
      <c r="V38" s="622"/>
      <c r="W38" s="622"/>
      <c r="X38" s="622"/>
      <c r="Y38" s="623"/>
      <c r="Z38" s="659">
        <v>8.1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587796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10547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3873195</v>
      </c>
      <c r="CS38" s="622"/>
      <c r="CT38" s="622"/>
      <c r="CU38" s="622"/>
      <c r="CV38" s="622"/>
      <c r="CW38" s="622"/>
      <c r="CX38" s="622"/>
      <c r="CY38" s="623"/>
      <c r="CZ38" s="624">
        <v>6.9</v>
      </c>
      <c r="DA38" s="636"/>
      <c r="DB38" s="636"/>
      <c r="DC38" s="637"/>
      <c r="DD38" s="627">
        <v>3169443</v>
      </c>
      <c r="DE38" s="622"/>
      <c r="DF38" s="622"/>
      <c r="DG38" s="622"/>
      <c r="DH38" s="622"/>
      <c r="DI38" s="622"/>
      <c r="DJ38" s="622"/>
      <c r="DK38" s="623"/>
      <c r="DL38" s="627">
        <v>3127464</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38107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15196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1281624</v>
      </c>
      <c r="CS39" s="634"/>
      <c r="CT39" s="634"/>
      <c r="CU39" s="634"/>
      <c r="CV39" s="634"/>
      <c r="CW39" s="634"/>
      <c r="CX39" s="634"/>
      <c r="CY39" s="635"/>
      <c r="CZ39" s="624">
        <v>2.2999999999999998</v>
      </c>
      <c r="DA39" s="636"/>
      <c r="DB39" s="636"/>
      <c r="DC39" s="637"/>
      <c r="DD39" s="627">
        <v>1254642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128100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12515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157673</v>
      </c>
      <c r="CS40" s="622"/>
      <c r="CT40" s="622"/>
      <c r="CU40" s="622"/>
      <c r="CV40" s="622"/>
      <c r="CW40" s="622"/>
      <c r="CX40" s="622"/>
      <c r="CY40" s="623"/>
      <c r="CZ40" s="624">
        <v>0.3</v>
      </c>
      <c r="DA40" s="636"/>
      <c r="DB40" s="636"/>
      <c r="DC40" s="637"/>
      <c r="DD40" s="627">
        <v>13935</v>
      </c>
      <c r="DE40" s="622"/>
      <c r="DF40" s="622"/>
      <c r="DG40" s="622"/>
      <c r="DH40" s="622"/>
      <c r="DI40" s="622"/>
      <c r="DJ40" s="622"/>
      <c r="DK40" s="623"/>
      <c r="DL40" s="627">
        <v>12177</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57325090</v>
      </c>
      <c r="S41" s="646"/>
      <c r="T41" s="646"/>
      <c r="U41" s="646"/>
      <c r="V41" s="646"/>
      <c r="W41" s="646"/>
      <c r="X41" s="646"/>
      <c r="Y41" s="649"/>
      <c r="Z41" s="650">
        <v>100</v>
      </c>
      <c r="AA41" s="650"/>
      <c r="AB41" s="650"/>
      <c r="AC41" s="650"/>
      <c r="AD41" s="651">
        <v>29268710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679357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3193838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9571209</v>
      </c>
      <c r="CS42" s="634"/>
      <c r="CT42" s="634"/>
      <c r="CU42" s="634"/>
      <c r="CV42" s="634"/>
      <c r="CW42" s="634"/>
      <c r="CX42" s="634"/>
      <c r="CY42" s="635"/>
      <c r="CZ42" s="624">
        <v>17</v>
      </c>
      <c r="DA42" s="636"/>
      <c r="DB42" s="636"/>
      <c r="DC42" s="637"/>
      <c r="DD42" s="627">
        <v>2334884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163292</v>
      </c>
      <c r="CS43" s="634"/>
      <c r="CT43" s="634"/>
      <c r="CU43" s="634"/>
      <c r="CV43" s="634"/>
      <c r="CW43" s="634"/>
      <c r="CX43" s="634"/>
      <c r="CY43" s="635"/>
      <c r="CZ43" s="624">
        <v>0.3</v>
      </c>
      <c r="DA43" s="636"/>
      <c r="DB43" s="636"/>
      <c r="DC43" s="637"/>
      <c r="DD43" s="627">
        <v>121074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8532282</v>
      </c>
      <c r="CS44" s="622"/>
      <c r="CT44" s="622"/>
      <c r="CU44" s="622"/>
      <c r="CV44" s="622"/>
      <c r="CW44" s="622"/>
      <c r="CX44" s="622"/>
      <c r="CY44" s="623"/>
      <c r="CZ44" s="624">
        <v>15.2</v>
      </c>
      <c r="DA44" s="625"/>
      <c r="DB44" s="625"/>
      <c r="DC44" s="626"/>
      <c r="DD44" s="627">
        <v>2256799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3163429</v>
      </c>
      <c r="CS45" s="634"/>
      <c r="CT45" s="634"/>
      <c r="CU45" s="634"/>
      <c r="CV45" s="634"/>
      <c r="CW45" s="634"/>
      <c r="CX45" s="634"/>
      <c r="CY45" s="635"/>
      <c r="CZ45" s="624">
        <v>5.6</v>
      </c>
      <c r="DA45" s="636"/>
      <c r="DB45" s="636"/>
      <c r="DC45" s="637"/>
      <c r="DD45" s="627">
        <v>343228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5118511</v>
      </c>
      <c r="CS46" s="622"/>
      <c r="CT46" s="622"/>
      <c r="CU46" s="622"/>
      <c r="CV46" s="622"/>
      <c r="CW46" s="622"/>
      <c r="CX46" s="622"/>
      <c r="CY46" s="623"/>
      <c r="CZ46" s="624">
        <v>9.1</v>
      </c>
      <c r="DA46" s="625"/>
      <c r="DB46" s="625"/>
      <c r="DC46" s="626"/>
      <c r="DD46" s="627">
        <v>1891340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1038927</v>
      </c>
      <c r="CS47" s="634"/>
      <c r="CT47" s="634"/>
      <c r="CU47" s="634"/>
      <c r="CV47" s="634"/>
      <c r="CW47" s="634"/>
      <c r="CX47" s="634"/>
      <c r="CY47" s="635"/>
      <c r="CZ47" s="624">
        <v>1.8</v>
      </c>
      <c r="DA47" s="636"/>
      <c r="DB47" s="636"/>
      <c r="DC47" s="637"/>
      <c r="DD47" s="627">
        <v>78085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56298460</v>
      </c>
      <c r="CS49" s="606"/>
      <c r="CT49" s="606"/>
      <c r="CU49" s="606"/>
      <c r="CV49" s="606"/>
      <c r="CW49" s="606"/>
      <c r="CX49" s="606"/>
      <c r="CY49" s="607"/>
      <c r="CZ49" s="608">
        <v>100</v>
      </c>
      <c r="DA49" s="609"/>
      <c r="DB49" s="609"/>
      <c r="DC49" s="610"/>
      <c r="DD49" s="611">
        <v>35202239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uR29wG9TioqeTAL9jphKtswxKNcuu5tGLa6j8TLOXMf+w+0Fo/n5M+iLGeiReXE7x8VsYxv1fpcrpywdWGTdg==" saltValue="+sScB9N28LOvlCdpSxcr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70" zoomScaleNormal="25" zoomScaleSheetLayoutView="70" workbookViewId="0">
      <selection activeCell="BF21" sqref="BF2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6"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6" t="s">
        <v>371</v>
      </c>
      <c r="DH5" s="1087"/>
      <c r="DI5" s="1087"/>
      <c r="DJ5" s="1087"/>
      <c r="DK5" s="1088"/>
      <c r="DL5" s="1086" t="s">
        <v>372</v>
      </c>
      <c r="DM5" s="1087"/>
      <c r="DN5" s="1087"/>
      <c r="DO5" s="1087"/>
      <c r="DP5" s="1088"/>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7"/>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9"/>
      <c r="DH6" s="1090"/>
      <c r="DI6" s="1090"/>
      <c r="DJ6" s="1090"/>
      <c r="DK6" s="1091"/>
      <c r="DL6" s="1089"/>
      <c r="DM6" s="1090"/>
      <c r="DN6" s="1090"/>
      <c r="DO6" s="1090"/>
      <c r="DP6" s="1091"/>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5">
        <v>57325</v>
      </c>
      <c r="R7" s="1106"/>
      <c r="S7" s="1106"/>
      <c r="T7" s="1106"/>
      <c r="U7" s="1106"/>
      <c r="V7" s="1106">
        <v>56298</v>
      </c>
      <c r="W7" s="1106"/>
      <c r="X7" s="1106"/>
      <c r="Y7" s="1106"/>
      <c r="Z7" s="1106"/>
      <c r="AA7" s="1106">
        <v>1027</v>
      </c>
      <c r="AB7" s="1106"/>
      <c r="AC7" s="1106"/>
      <c r="AD7" s="1106"/>
      <c r="AE7" s="1107"/>
      <c r="AF7" s="1108">
        <v>835</v>
      </c>
      <c r="AG7" s="1109"/>
      <c r="AH7" s="1109"/>
      <c r="AI7" s="1109"/>
      <c r="AJ7" s="1110"/>
      <c r="AK7" s="1111">
        <v>221</v>
      </c>
      <c r="AL7" s="1112"/>
      <c r="AM7" s="1112"/>
      <c r="AN7" s="1112"/>
      <c r="AO7" s="1112"/>
      <c r="AP7" s="1112">
        <v>60610</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563</v>
      </c>
      <c r="BT7" s="1103"/>
      <c r="BU7" s="1103"/>
      <c r="BV7" s="1103"/>
      <c r="BW7" s="1103"/>
      <c r="BX7" s="1103"/>
      <c r="BY7" s="1103"/>
      <c r="BZ7" s="1103"/>
      <c r="CA7" s="1103"/>
      <c r="CB7" s="1103"/>
      <c r="CC7" s="1103"/>
      <c r="CD7" s="1103"/>
      <c r="CE7" s="1103"/>
      <c r="CF7" s="1103"/>
      <c r="CG7" s="1115"/>
      <c r="CH7" s="1101">
        <v>0</v>
      </c>
      <c r="CI7" s="1099"/>
      <c r="CJ7" s="1099"/>
      <c r="CK7" s="1099"/>
      <c r="CL7" s="1100"/>
      <c r="CM7" s="1101">
        <v>112</v>
      </c>
      <c r="CN7" s="1099"/>
      <c r="CO7" s="1099"/>
      <c r="CP7" s="1099"/>
      <c r="CQ7" s="1100"/>
      <c r="CR7" s="1101">
        <v>5</v>
      </c>
      <c r="CS7" s="1099"/>
      <c r="CT7" s="1099"/>
      <c r="CU7" s="1099"/>
      <c r="CV7" s="1100"/>
      <c r="CW7" s="1098" t="s">
        <v>551</v>
      </c>
      <c r="CX7" s="1099"/>
      <c r="CY7" s="1099"/>
      <c r="CZ7" s="1099"/>
      <c r="DA7" s="1100"/>
      <c r="DB7" s="1098" t="s">
        <v>551</v>
      </c>
      <c r="DC7" s="1099"/>
      <c r="DD7" s="1099"/>
      <c r="DE7" s="1099"/>
      <c r="DF7" s="1100"/>
      <c r="DG7" s="1098" t="s">
        <v>551</v>
      </c>
      <c r="DH7" s="1099"/>
      <c r="DI7" s="1099"/>
      <c r="DJ7" s="1099"/>
      <c r="DK7" s="1100"/>
      <c r="DL7" s="1098" t="s">
        <v>551</v>
      </c>
      <c r="DM7" s="1099"/>
      <c r="DN7" s="1099"/>
      <c r="DO7" s="1099"/>
      <c r="DP7" s="1100"/>
      <c r="DQ7" s="1101">
        <v>87</v>
      </c>
      <c r="DR7" s="1099"/>
      <c r="DS7" s="1099"/>
      <c r="DT7" s="1099"/>
      <c r="DU7" s="1100"/>
      <c r="DV7" s="1102"/>
      <c r="DW7" s="1103"/>
      <c r="DX7" s="1103"/>
      <c r="DY7" s="1103"/>
      <c r="DZ7" s="1104"/>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6910</v>
      </c>
      <c r="R8" s="1039"/>
      <c r="S8" s="1039"/>
      <c r="T8" s="1039"/>
      <c r="U8" s="1039"/>
      <c r="V8" s="1039">
        <v>6910</v>
      </c>
      <c r="W8" s="1039"/>
      <c r="X8" s="1039"/>
      <c r="Y8" s="1039"/>
      <c r="Z8" s="1039"/>
      <c r="AA8" s="1039" t="s">
        <v>551</v>
      </c>
      <c r="AB8" s="1039"/>
      <c r="AC8" s="1039"/>
      <c r="AD8" s="1039"/>
      <c r="AE8" s="1040"/>
      <c r="AF8" s="1035" t="s">
        <v>122</v>
      </c>
      <c r="AG8" s="1036"/>
      <c r="AH8" s="1036"/>
      <c r="AI8" s="1036"/>
      <c r="AJ8" s="1037"/>
      <c r="AK8" s="1080">
        <v>5646</v>
      </c>
      <c r="AL8" s="1081"/>
      <c r="AM8" s="1081"/>
      <c r="AN8" s="1081"/>
      <c r="AO8" s="1081"/>
      <c r="AP8" s="1085"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564</v>
      </c>
      <c r="BT8" s="993"/>
      <c r="BU8" s="993"/>
      <c r="BV8" s="993"/>
      <c r="BW8" s="993"/>
      <c r="BX8" s="993"/>
      <c r="BY8" s="993"/>
      <c r="BZ8" s="993"/>
      <c r="CA8" s="993"/>
      <c r="CB8" s="993"/>
      <c r="CC8" s="993"/>
      <c r="CD8" s="993"/>
      <c r="CE8" s="993"/>
      <c r="CF8" s="993"/>
      <c r="CG8" s="1014"/>
      <c r="CH8" s="989">
        <v>29</v>
      </c>
      <c r="CI8" s="990"/>
      <c r="CJ8" s="990"/>
      <c r="CK8" s="990"/>
      <c r="CL8" s="991"/>
      <c r="CM8" s="989">
        <v>545</v>
      </c>
      <c r="CN8" s="990"/>
      <c r="CO8" s="990"/>
      <c r="CP8" s="990"/>
      <c r="CQ8" s="991"/>
      <c r="CR8" s="989">
        <v>10</v>
      </c>
      <c r="CS8" s="990"/>
      <c r="CT8" s="990"/>
      <c r="CU8" s="990"/>
      <c r="CV8" s="991"/>
      <c r="CW8" s="1084" t="s">
        <v>551</v>
      </c>
      <c r="CX8" s="990"/>
      <c r="CY8" s="990"/>
      <c r="CZ8" s="990"/>
      <c r="DA8" s="991"/>
      <c r="DB8" s="1084" t="s">
        <v>551</v>
      </c>
      <c r="DC8" s="990"/>
      <c r="DD8" s="990"/>
      <c r="DE8" s="990"/>
      <c r="DF8" s="991"/>
      <c r="DG8" s="1084" t="s">
        <v>551</v>
      </c>
      <c r="DH8" s="990"/>
      <c r="DI8" s="990"/>
      <c r="DJ8" s="990"/>
      <c r="DK8" s="991"/>
      <c r="DL8" s="1084" t="s">
        <v>551</v>
      </c>
      <c r="DM8" s="990"/>
      <c r="DN8" s="990"/>
      <c r="DO8" s="990"/>
      <c r="DP8" s="991"/>
      <c r="DQ8" s="1084" t="s">
        <v>551</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565</v>
      </c>
      <c r="BT9" s="993"/>
      <c r="BU9" s="993"/>
      <c r="BV9" s="993"/>
      <c r="BW9" s="993"/>
      <c r="BX9" s="993"/>
      <c r="BY9" s="993"/>
      <c r="BZ9" s="993"/>
      <c r="CA9" s="993"/>
      <c r="CB9" s="993"/>
      <c r="CC9" s="993"/>
      <c r="CD9" s="993"/>
      <c r="CE9" s="993"/>
      <c r="CF9" s="993"/>
      <c r="CG9" s="1014"/>
      <c r="CH9" s="989">
        <v>-39</v>
      </c>
      <c r="CI9" s="990"/>
      <c r="CJ9" s="990"/>
      <c r="CK9" s="990"/>
      <c r="CL9" s="991"/>
      <c r="CM9" s="989">
        <v>690</v>
      </c>
      <c r="CN9" s="990"/>
      <c r="CO9" s="990"/>
      <c r="CP9" s="990"/>
      <c r="CQ9" s="991"/>
      <c r="CR9" s="989">
        <v>10</v>
      </c>
      <c r="CS9" s="990"/>
      <c r="CT9" s="990"/>
      <c r="CU9" s="990"/>
      <c r="CV9" s="991"/>
      <c r="CW9" s="989">
        <v>129</v>
      </c>
      <c r="CX9" s="990"/>
      <c r="CY9" s="990"/>
      <c r="CZ9" s="990"/>
      <c r="DA9" s="991"/>
      <c r="DB9" s="1084" t="s">
        <v>551</v>
      </c>
      <c r="DC9" s="990"/>
      <c r="DD9" s="990"/>
      <c r="DE9" s="990"/>
      <c r="DF9" s="991"/>
      <c r="DG9" s="1084" t="s">
        <v>551</v>
      </c>
      <c r="DH9" s="990"/>
      <c r="DI9" s="990"/>
      <c r="DJ9" s="990"/>
      <c r="DK9" s="991"/>
      <c r="DL9" s="1084" t="s">
        <v>551</v>
      </c>
      <c r="DM9" s="990"/>
      <c r="DN9" s="990"/>
      <c r="DO9" s="990"/>
      <c r="DP9" s="991"/>
      <c r="DQ9" s="1084" t="s">
        <v>551</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566</v>
      </c>
      <c r="BT10" s="993"/>
      <c r="BU10" s="993"/>
      <c r="BV10" s="993"/>
      <c r="BW10" s="993"/>
      <c r="BX10" s="993"/>
      <c r="BY10" s="993"/>
      <c r="BZ10" s="993"/>
      <c r="CA10" s="993"/>
      <c r="CB10" s="993"/>
      <c r="CC10" s="993"/>
      <c r="CD10" s="993"/>
      <c r="CE10" s="993"/>
      <c r="CF10" s="993"/>
      <c r="CG10" s="1014"/>
      <c r="CH10" s="989">
        <v>4</v>
      </c>
      <c r="CI10" s="990"/>
      <c r="CJ10" s="990"/>
      <c r="CK10" s="990"/>
      <c r="CL10" s="991"/>
      <c r="CM10" s="989">
        <v>27</v>
      </c>
      <c r="CN10" s="990"/>
      <c r="CO10" s="990"/>
      <c r="CP10" s="990"/>
      <c r="CQ10" s="991"/>
      <c r="CR10" s="989">
        <v>9</v>
      </c>
      <c r="CS10" s="990"/>
      <c r="CT10" s="990"/>
      <c r="CU10" s="990"/>
      <c r="CV10" s="991"/>
      <c r="CW10" s="989">
        <v>6</v>
      </c>
      <c r="CX10" s="990"/>
      <c r="CY10" s="990"/>
      <c r="CZ10" s="990"/>
      <c r="DA10" s="991"/>
      <c r="DB10" s="1084" t="s">
        <v>551</v>
      </c>
      <c r="DC10" s="990"/>
      <c r="DD10" s="990"/>
      <c r="DE10" s="990"/>
      <c r="DF10" s="991"/>
      <c r="DG10" s="1084" t="s">
        <v>551</v>
      </c>
      <c r="DH10" s="990"/>
      <c r="DI10" s="990"/>
      <c r="DJ10" s="990"/>
      <c r="DK10" s="991"/>
      <c r="DL10" s="989">
        <v>350</v>
      </c>
      <c r="DM10" s="990"/>
      <c r="DN10" s="990"/>
      <c r="DO10" s="990"/>
      <c r="DP10" s="991"/>
      <c r="DQ10" s="989">
        <v>35</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567</v>
      </c>
      <c r="BT11" s="993"/>
      <c r="BU11" s="993"/>
      <c r="BV11" s="993"/>
      <c r="BW11" s="993"/>
      <c r="BX11" s="993"/>
      <c r="BY11" s="993"/>
      <c r="BZ11" s="993"/>
      <c r="CA11" s="993"/>
      <c r="CB11" s="993"/>
      <c r="CC11" s="993"/>
      <c r="CD11" s="993"/>
      <c r="CE11" s="993"/>
      <c r="CF11" s="993"/>
      <c r="CG11" s="1014"/>
      <c r="CH11" s="989">
        <v>270</v>
      </c>
      <c r="CI11" s="990"/>
      <c r="CJ11" s="990"/>
      <c r="CK11" s="990"/>
      <c r="CL11" s="991"/>
      <c r="CM11" s="989">
        <v>3455</v>
      </c>
      <c r="CN11" s="990"/>
      <c r="CO11" s="990"/>
      <c r="CP11" s="990"/>
      <c r="CQ11" s="991"/>
      <c r="CR11" s="989">
        <v>1957</v>
      </c>
      <c r="CS11" s="990"/>
      <c r="CT11" s="990"/>
      <c r="CU11" s="990"/>
      <c r="CV11" s="991"/>
      <c r="CW11" s="989">
        <v>1316</v>
      </c>
      <c r="CX11" s="990"/>
      <c r="CY11" s="990"/>
      <c r="CZ11" s="990"/>
      <c r="DA11" s="991"/>
      <c r="DB11" s="1084" t="s">
        <v>551</v>
      </c>
      <c r="DC11" s="990"/>
      <c r="DD11" s="990"/>
      <c r="DE11" s="990"/>
      <c r="DF11" s="991"/>
      <c r="DG11" s="1084" t="s">
        <v>551</v>
      </c>
      <c r="DH11" s="990"/>
      <c r="DI11" s="990"/>
      <c r="DJ11" s="990"/>
      <c r="DK11" s="991"/>
      <c r="DL11" s="1084" t="s">
        <v>551</v>
      </c>
      <c r="DM11" s="990"/>
      <c r="DN11" s="990"/>
      <c r="DO11" s="990"/>
      <c r="DP11" s="991"/>
      <c r="DQ11" s="1084" t="s">
        <v>551</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568</v>
      </c>
      <c r="BT12" s="993"/>
      <c r="BU12" s="993"/>
      <c r="BV12" s="993"/>
      <c r="BW12" s="993"/>
      <c r="BX12" s="993"/>
      <c r="BY12" s="993"/>
      <c r="BZ12" s="993"/>
      <c r="CA12" s="993"/>
      <c r="CB12" s="993"/>
      <c r="CC12" s="993"/>
      <c r="CD12" s="993"/>
      <c r="CE12" s="993"/>
      <c r="CF12" s="993"/>
      <c r="CG12" s="1014"/>
      <c r="CH12" s="989">
        <v>0</v>
      </c>
      <c r="CI12" s="990"/>
      <c r="CJ12" s="990"/>
      <c r="CK12" s="990"/>
      <c r="CL12" s="991"/>
      <c r="CM12" s="989">
        <v>12</v>
      </c>
      <c r="CN12" s="990"/>
      <c r="CO12" s="990"/>
      <c r="CP12" s="990"/>
      <c r="CQ12" s="991"/>
      <c r="CR12" s="989">
        <v>3</v>
      </c>
      <c r="CS12" s="990"/>
      <c r="CT12" s="990"/>
      <c r="CU12" s="990"/>
      <c r="CV12" s="991"/>
      <c r="CW12" s="989">
        <v>2</v>
      </c>
      <c r="CX12" s="990"/>
      <c r="CY12" s="990"/>
      <c r="CZ12" s="990"/>
      <c r="DA12" s="991"/>
      <c r="DB12" s="1084" t="s">
        <v>551</v>
      </c>
      <c r="DC12" s="990"/>
      <c r="DD12" s="990"/>
      <c r="DE12" s="990"/>
      <c r="DF12" s="991"/>
      <c r="DG12" s="1084" t="s">
        <v>551</v>
      </c>
      <c r="DH12" s="990"/>
      <c r="DI12" s="990"/>
      <c r="DJ12" s="990"/>
      <c r="DK12" s="991"/>
      <c r="DL12" s="1084" t="s">
        <v>551</v>
      </c>
      <c r="DM12" s="990"/>
      <c r="DN12" s="990"/>
      <c r="DO12" s="990"/>
      <c r="DP12" s="991"/>
      <c r="DQ12" s="1084" t="s">
        <v>551</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835</v>
      </c>
      <c r="AG23" s="1061"/>
      <c r="AH23" s="1061"/>
      <c r="AI23" s="1061"/>
      <c r="AJ23" s="1070"/>
      <c r="AK23" s="1071"/>
      <c r="AL23" s="1072"/>
      <c r="AM23" s="1072"/>
      <c r="AN23" s="1072"/>
      <c r="AO23" s="1072"/>
      <c r="AP23" s="1061">
        <v>60610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8937292</v>
      </c>
      <c r="R28" s="1051"/>
      <c r="S28" s="1051"/>
      <c r="T28" s="1051"/>
      <c r="U28" s="1051"/>
      <c r="V28" s="1051">
        <v>8937292</v>
      </c>
      <c r="W28" s="1051"/>
      <c r="X28" s="1051"/>
      <c r="Y28" s="1051"/>
      <c r="Z28" s="1051"/>
      <c r="AA28" s="1051" t="s">
        <v>551</v>
      </c>
      <c r="AB28" s="1051"/>
      <c r="AC28" s="1051"/>
      <c r="AD28" s="1051"/>
      <c r="AE28" s="1052"/>
      <c r="AF28" s="1053" t="s">
        <v>122</v>
      </c>
      <c r="AG28" s="1051"/>
      <c r="AH28" s="1051"/>
      <c r="AI28" s="1051"/>
      <c r="AJ28" s="1054"/>
      <c r="AK28" s="1043">
        <v>759</v>
      </c>
      <c r="AL28" s="1044"/>
      <c r="AM28" s="1044"/>
      <c r="AN28" s="1044"/>
      <c r="AO28" s="1044"/>
      <c r="AP28" s="1044" t="s">
        <v>551</v>
      </c>
      <c r="AQ28" s="1044"/>
      <c r="AR28" s="1044"/>
      <c r="AS28" s="1044"/>
      <c r="AT28" s="1044"/>
      <c r="AU28" s="1044" t="s">
        <v>551</v>
      </c>
      <c r="AV28" s="1044"/>
      <c r="AW28" s="1044"/>
      <c r="AX28" s="1044"/>
      <c r="AY28" s="1044"/>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10406</v>
      </c>
      <c r="R29" s="1039"/>
      <c r="S29" s="1039"/>
      <c r="T29" s="1039"/>
      <c r="U29" s="1039"/>
      <c r="V29" s="1039">
        <v>10217</v>
      </c>
      <c r="W29" s="1039"/>
      <c r="X29" s="1039"/>
      <c r="Y29" s="1039"/>
      <c r="Z29" s="1039"/>
      <c r="AA29" s="1039">
        <v>189</v>
      </c>
      <c r="AB29" s="1039"/>
      <c r="AC29" s="1039"/>
      <c r="AD29" s="1039"/>
      <c r="AE29" s="1040"/>
      <c r="AF29" s="1035">
        <v>189</v>
      </c>
      <c r="AG29" s="1036"/>
      <c r="AH29" s="1036"/>
      <c r="AI29" s="1036"/>
      <c r="AJ29" s="1037"/>
      <c r="AK29" s="980">
        <v>1459</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2047</v>
      </c>
      <c r="R30" s="1039"/>
      <c r="S30" s="1039"/>
      <c r="T30" s="1039"/>
      <c r="U30" s="1039"/>
      <c r="V30" s="1039">
        <v>1996</v>
      </c>
      <c r="W30" s="1039"/>
      <c r="X30" s="1039"/>
      <c r="Y30" s="1039"/>
      <c r="Z30" s="1039"/>
      <c r="AA30" s="1039">
        <v>51</v>
      </c>
      <c r="AB30" s="1039"/>
      <c r="AC30" s="1039"/>
      <c r="AD30" s="1039"/>
      <c r="AE30" s="1040"/>
      <c r="AF30" s="1035">
        <v>51</v>
      </c>
      <c r="AG30" s="1036"/>
      <c r="AH30" s="1036"/>
      <c r="AI30" s="1036"/>
      <c r="AJ30" s="1037"/>
      <c r="AK30" s="980">
        <v>460</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2531</v>
      </c>
      <c r="R31" s="1039"/>
      <c r="S31" s="1039"/>
      <c r="T31" s="1039"/>
      <c r="U31" s="1039"/>
      <c r="V31" s="1039">
        <v>2040</v>
      </c>
      <c r="W31" s="1039"/>
      <c r="X31" s="1039"/>
      <c r="Y31" s="1039"/>
      <c r="Z31" s="1039"/>
      <c r="AA31" s="1039">
        <v>491</v>
      </c>
      <c r="AB31" s="1039"/>
      <c r="AC31" s="1039"/>
      <c r="AD31" s="1039"/>
      <c r="AE31" s="1040"/>
      <c r="AF31" s="1035">
        <v>2792</v>
      </c>
      <c r="AG31" s="1036"/>
      <c r="AH31" s="1036"/>
      <c r="AI31" s="1036"/>
      <c r="AJ31" s="1037"/>
      <c r="AK31" s="1042">
        <v>51</v>
      </c>
      <c r="AL31" s="979"/>
      <c r="AM31" s="979"/>
      <c r="AN31" s="979"/>
      <c r="AO31" s="980"/>
      <c r="AP31" s="971">
        <v>1667</v>
      </c>
      <c r="AQ31" s="971"/>
      <c r="AR31" s="971"/>
      <c r="AS31" s="971"/>
      <c r="AT31" s="971"/>
      <c r="AU31" s="971">
        <v>157</v>
      </c>
      <c r="AV31" s="971"/>
      <c r="AW31" s="971"/>
      <c r="AX31" s="971"/>
      <c r="AY31" s="971"/>
      <c r="AZ31" s="1041" t="s">
        <v>551</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3684</v>
      </c>
      <c r="R32" s="1039"/>
      <c r="S32" s="1039"/>
      <c r="T32" s="1039"/>
      <c r="U32" s="1039"/>
      <c r="V32" s="1039">
        <v>3814</v>
      </c>
      <c r="W32" s="1039"/>
      <c r="X32" s="1039"/>
      <c r="Y32" s="1039"/>
      <c r="Z32" s="1039"/>
      <c r="AA32" s="1039">
        <v>-130</v>
      </c>
      <c r="AB32" s="1039"/>
      <c r="AC32" s="1039"/>
      <c r="AD32" s="1039"/>
      <c r="AE32" s="1040"/>
      <c r="AF32" s="1035">
        <v>433</v>
      </c>
      <c r="AG32" s="1036"/>
      <c r="AH32" s="1036"/>
      <c r="AI32" s="1036"/>
      <c r="AJ32" s="1037"/>
      <c r="AK32" s="980">
        <v>2034</v>
      </c>
      <c r="AL32" s="971"/>
      <c r="AM32" s="971"/>
      <c r="AN32" s="971"/>
      <c r="AO32" s="971"/>
      <c r="AP32" s="971">
        <v>39995</v>
      </c>
      <c r="AQ32" s="971"/>
      <c r="AR32" s="971"/>
      <c r="AS32" s="971"/>
      <c r="AT32" s="971"/>
      <c r="AU32" s="971">
        <v>27756</v>
      </c>
      <c r="AV32" s="971"/>
      <c r="AW32" s="971"/>
      <c r="AX32" s="971"/>
      <c r="AY32" s="971"/>
      <c r="AZ32" s="1041" t="s">
        <v>551</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9807</v>
      </c>
      <c r="R33" s="1039"/>
      <c r="S33" s="1039"/>
      <c r="T33" s="1039"/>
      <c r="U33" s="1039"/>
      <c r="V33" s="1039">
        <v>10301</v>
      </c>
      <c r="W33" s="1039"/>
      <c r="X33" s="1039"/>
      <c r="Y33" s="1039"/>
      <c r="Z33" s="1039"/>
      <c r="AA33" s="1040">
        <v>-494</v>
      </c>
      <c r="AB33" s="1036"/>
      <c r="AC33" s="1036"/>
      <c r="AD33" s="1036"/>
      <c r="AE33" s="1037"/>
      <c r="AF33" s="1035">
        <v>4830</v>
      </c>
      <c r="AG33" s="1036"/>
      <c r="AH33" s="1036"/>
      <c r="AI33" s="1036"/>
      <c r="AJ33" s="1037"/>
      <c r="AK33" s="980">
        <v>588</v>
      </c>
      <c r="AL33" s="971"/>
      <c r="AM33" s="971"/>
      <c r="AN33" s="971"/>
      <c r="AO33" s="971"/>
      <c r="AP33" s="971">
        <v>2313</v>
      </c>
      <c r="AQ33" s="971"/>
      <c r="AR33" s="971"/>
      <c r="AS33" s="971"/>
      <c r="AT33" s="971"/>
      <c r="AU33" s="971">
        <v>1360</v>
      </c>
      <c r="AV33" s="971"/>
      <c r="AW33" s="971"/>
      <c r="AX33" s="971"/>
      <c r="AY33" s="971"/>
      <c r="AZ33" s="1041" t="s">
        <v>551</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3043</v>
      </c>
      <c r="R34" s="1039"/>
      <c r="S34" s="1039"/>
      <c r="T34" s="1039"/>
      <c r="U34" s="1039"/>
      <c r="V34" s="1039">
        <v>3043</v>
      </c>
      <c r="W34" s="1039"/>
      <c r="X34" s="1039"/>
      <c r="Y34" s="1039"/>
      <c r="Z34" s="1039"/>
      <c r="AA34" s="1039" t="s">
        <v>551</v>
      </c>
      <c r="AB34" s="1039"/>
      <c r="AC34" s="1039"/>
      <c r="AD34" s="1039"/>
      <c r="AE34" s="1040"/>
      <c r="AF34" s="1035" t="s">
        <v>122</v>
      </c>
      <c r="AG34" s="1036"/>
      <c r="AH34" s="1036"/>
      <c r="AI34" s="1036"/>
      <c r="AJ34" s="1037"/>
      <c r="AK34" s="980" t="s">
        <v>551</v>
      </c>
      <c r="AL34" s="971"/>
      <c r="AM34" s="971"/>
      <c r="AN34" s="971"/>
      <c r="AO34" s="971"/>
      <c r="AP34" s="971">
        <v>47</v>
      </c>
      <c r="AQ34" s="971"/>
      <c r="AR34" s="971"/>
      <c r="AS34" s="971"/>
      <c r="AT34" s="971"/>
      <c r="AU34" s="971" t="s">
        <v>551</v>
      </c>
      <c r="AV34" s="971"/>
      <c r="AW34" s="971"/>
      <c r="AX34" s="971"/>
      <c r="AY34" s="971"/>
      <c r="AZ34" s="1041" t="s">
        <v>551</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8295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42</v>
      </c>
      <c r="R68" s="982"/>
      <c r="S68" s="982"/>
      <c r="T68" s="982"/>
      <c r="U68" s="982"/>
      <c r="V68" s="982">
        <v>42</v>
      </c>
      <c r="W68" s="982"/>
      <c r="X68" s="982"/>
      <c r="Y68" s="982"/>
      <c r="Z68" s="982"/>
      <c r="AA68" s="982" t="s">
        <v>551</v>
      </c>
      <c r="AB68" s="982"/>
      <c r="AC68" s="982"/>
      <c r="AD68" s="982"/>
      <c r="AE68" s="982"/>
      <c r="AF68" s="982" t="s">
        <v>551</v>
      </c>
      <c r="AG68" s="982"/>
      <c r="AH68" s="982"/>
      <c r="AI68" s="982"/>
      <c r="AJ68" s="982"/>
      <c r="AK68" s="982">
        <v>19</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21</v>
      </c>
      <c r="R69" s="971"/>
      <c r="S69" s="971"/>
      <c r="T69" s="971"/>
      <c r="U69" s="971"/>
      <c r="V69" s="971">
        <v>20</v>
      </c>
      <c r="W69" s="971"/>
      <c r="X69" s="971"/>
      <c r="Y69" s="971"/>
      <c r="Z69" s="971"/>
      <c r="AA69" s="971">
        <v>1</v>
      </c>
      <c r="AB69" s="971"/>
      <c r="AC69" s="971"/>
      <c r="AD69" s="971"/>
      <c r="AE69" s="971"/>
      <c r="AF69" s="971">
        <v>1</v>
      </c>
      <c r="AG69" s="971"/>
      <c r="AH69" s="971"/>
      <c r="AI69" s="971"/>
      <c r="AJ69" s="971"/>
      <c r="AK69" s="971" t="s">
        <v>551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125</v>
      </c>
      <c r="R70" s="971"/>
      <c r="S70" s="971"/>
      <c r="T70" s="971"/>
      <c r="U70" s="971"/>
      <c r="V70" s="971">
        <v>122</v>
      </c>
      <c r="W70" s="971"/>
      <c r="X70" s="971"/>
      <c r="Y70" s="971"/>
      <c r="Z70" s="971"/>
      <c r="AA70" s="971">
        <v>3</v>
      </c>
      <c r="AB70" s="971"/>
      <c r="AC70" s="971"/>
      <c r="AD70" s="971"/>
      <c r="AE70" s="971"/>
      <c r="AF70" s="971">
        <v>3</v>
      </c>
      <c r="AG70" s="971"/>
      <c r="AH70" s="971"/>
      <c r="AI70" s="971"/>
      <c r="AJ70" s="971"/>
      <c r="AK70" s="971">
        <v>9</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114</v>
      </c>
      <c r="R71" s="971"/>
      <c r="S71" s="971"/>
      <c r="T71" s="971"/>
      <c r="U71" s="971"/>
      <c r="V71" s="971">
        <v>107</v>
      </c>
      <c r="W71" s="971"/>
      <c r="X71" s="971"/>
      <c r="Y71" s="971"/>
      <c r="Z71" s="971"/>
      <c r="AA71" s="971">
        <v>7</v>
      </c>
      <c r="AB71" s="971"/>
      <c r="AC71" s="971"/>
      <c r="AD71" s="971"/>
      <c r="AE71" s="971"/>
      <c r="AF71" s="971">
        <v>7</v>
      </c>
      <c r="AG71" s="971"/>
      <c r="AH71" s="971"/>
      <c r="AI71" s="971"/>
      <c r="AJ71" s="971"/>
      <c r="AK71" s="971">
        <v>10</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19</v>
      </c>
      <c r="R72" s="971"/>
      <c r="S72" s="971"/>
      <c r="T72" s="971"/>
      <c r="U72" s="971"/>
      <c r="V72" s="971">
        <v>19</v>
      </c>
      <c r="W72" s="971"/>
      <c r="X72" s="971"/>
      <c r="Y72" s="971"/>
      <c r="Z72" s="971"/>
      <c r="AA72" s="971" t="s">
        <v>551</v>
      </c>
      <c r="AB72" s="971"/>
      <c r="AC72" s="971"/>
      <c r="AD72" s="971"/>
      <c r="AE72" s="971"/>
      <c r="AF72" s="971" t="s">
        <v>551</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241</v>
      </c>
      <c r="R73" s="971"/>
      <c r="S73" s="971"/>
      <c r="T73" s="971"/>
      <c r="U73" s="971"/>
      <c r="V73" s="971">
        <v>241</v>
      </c>
      <c r="W73" s="971"/>
      <c r="X73" s="971"/>
      <c r="Y73" s="971"/>
      <c r="Z73" s="971"/>
      <c r="AA73" s="971" t="s">
        <v>551</v>
      </c>
      <c r="AB73" s="971"/>
      <c r="AC73" s="971"/>
      <c r="AD73" s="971"/>
      <c r="AE73" s="971"/>
      <c r="AF73" s="971" t="s">
        <v>551</v>
      </c>
      <c r="AG73" s="971"/>
      <c r="AH73" s="971"/>
      <c r="AI73" s="971"/>
      <c r="AJ73" s="971"/>
      <c r="AK73" s="971" t="s">
        <v>551</v>
      </c>
      <c r="AL73" s="971"/>
      <c r="AM73" s="971"/>
      <c r="AN73" s="971"/>
      <c r="AO73" s="971"/>
      <c r="AP73" s="971">
        <v>1178</v>
      </c>
      <c r="AQ73" s="971"/>
      <c r="AR73" s="971"/>
      <c r="AS73" s="971"/>
      <c r="AT73" s="971"/>
      <c r="AU73" s="971">
        <v>589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208</v>
      </c>
      <c r="R74" s="971"/>
      <c r="S74" s="971"/>
      <c r="T74" s="971"/>
      <c r="U74" s="971"/>
      <c r="V74" s="971">
        <v>208</v>
      </c>
      <c r="W74" s="971"/>
      <c r="X74" s="971"/>
      <c r="Y74" s="971"/>
      <c r="Z74" s="971"/>
      <c r="AA74" s="971" t="s">
        <v>551</v>
      </c>
      <c r="AB74" s="971"/>
      <c r="AC74" s="971"/>
      <c r="AD74" s="971"/>
      <c r="AE74" s="971"/>
      <c r="AF74" s="971" t="s">
        <v>551</v>
      </c>
      <c r="AG74" s="971"/>
      <c r="AH74" s="971"/>
      <c r="AI74" s="971"/>
      <c r="AJ74" s="971"/>
      <c r="AK74" s="971" t="s">
        <v>551</v>
      </c>
      <c r="AL74" s="971"/>
      <c r="AM74" s="971"/>
      <c r="AN74" s="971"/>
      <c r="AO74" s="971"/>
      <c r="AP74" s="971">
        <v>124</v>
      </c>
      <c r="AQ74" s="971"/>
      <c r="AR74" s="971"/>
      <c r="AS74" s="971"/>
      <c r="AT74" s="971"/>
      <c r="AU74" s="971">
        <v>70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3</v>
      </c>
      <c r="R75" s="979"/>
      <c r="S75" s="979"/>
      <c r="T75" s="979"/>
      <c r="U75" s="980"/>
      <c r="V75" s="981">
        <v>0.3</v>
      </c>
      <c r="W75" s="979"/>
      <c r="X75" s="979"/>
      <c r="Y75" s="979"/>
      <c r="Z75" s="980"/>
      <c r="AA75" s="981">
        <v>3</v>
      </c>
      <c r="AB75" s="979"/>
      <c r="AC75" s="979"/>
      <c r="AD75" s="979"/>
      <c r="AE75" s="980"/>
      <c r="AF75" s="981">
        <v>3</v>
      </c>
      <c r="AG75" s="979"/>
      <c r="AH75" s="979"/>
      <c r="AI75" s="979"/>
      <c r="AJ75" s="980"/>
      <c r="AK75" s="971" t="s">
        <v>551</v>
      </c>
      <c r="AL75" s="971"/>
      <c r="AM75" s="971"/>
      <c r="AN75" s="971"/>
      <c r="AO75" s="971"/>
      <c r="AP75" s="981" t="s">
        <v>551</v>
      </c>
      <c r="AQ75" s="979"/>
      <c r="AR75" s="979"/>
      <c r="AS75" s="979"/>
      <c r="AT75" s="980"/>
      <c r="AU75" s="981" t="s">
        <v>551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560</v>
      </c>
      <c r="C76" s="975"/>
      <c r="D76" s="975"/>
      <c r="E76" s="975"/>
      <c r="F76" s="975"/>
      <c r="G76" s="975"/>
      <c r="H76" s="975"/>
      <c r="I76" s="975"/>
      <c r="J76" s="975"/>
      <c r="K76" s="975"/>
      <c r="L76" s="975"/>
      <c r="M76" s="975"/>
      <c r="N76" s="975"/>
      <c r="O76" s="975"/>
      <c r="P76" s="976"/>
      <c r="Q76" s="978">
        <v>881</v>
      </c>
      <c r="R76" s="979"/>
      <c r="S76" s="979"/>
      <c r="T76" s="979"/>
      <c r="U76" s="980"/>
      <c r="V76" s="981">
        <v>857</v>
      </c>
      <c r="W76" s="979"/>
      <c r="X76" s="979"/>
      <c r="Y76" s="979"/>
      <c r="Z76" s="980"/>
      <c r="AA76" s="981">
        <v>23</v>
      </c>
      <c r="AB76" s="979"/>
      <c r="AC76" s="979"/>
      <c r="AD76" s="979"/>
      <c r="AE76" s="980"/>
      <c r="AF76" s="981">
        <v>23</v>
      </c>
      <c r="AG76" s="979"/>
      <c r="AH76" s="979"/>
      <c r="AI76" s="979"/>
      <c r="AJ76" s="980"/>
      <c r="AK76" s="971" t="s">
        <v>551</v>
      </c>
      <c r="AL76" s="971"/>
      <c r="AM76" s="971"/>
      <c r="AN76" s="971"/>
      <c r="AO76" s="971"/>
      <c r="AP76" s="981" t="s">
        <v>551</v>
      </c>
      <c r="AQ76" s="979"/>
      <c r="AR76" s="979"/>
      <c r="AS76" s="979"/>
      <c r="AT76" s="980"/>
      <c r="AU76" s="981" t="s">
        <v>551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561</v>
      </c>
      <c r="C77" s="975"/>
      <c r="D77" s="975"/>
      <c r="E77" s="975"/>
      <c r="F77" s="975"/>
      <c r="G77" s="975"/>
      <c r="H77" s="975"/>
      <c r="I77" s="975"/>
      <c r="J77" s="975"/>
      <c r="K77" s="975"/>
      <c r="L77" s="975"/>
      <c r="M77" s="975"/>
      <c r="N77" s="975"/>
      <c r="O77" s="975"/>
      <c r="P77" s="976"/>
      <c r="Q77" s="978">
        <v>184908</v>
      </c>
      <c r="R77" s="979"/>
      <c r="S77" s="979"/>
      <c r="T77" s="979"/>
      <c r="U77" s="980"/>
      <c r="V77" s="981">
        <v>182658</v>
      </c>
      <c r="W77" s="979"/>
      <c r="X77" s="979"/>
      <c r="Y77" s="979"/>
      <c r="Z77" s="980"/>
      <c r="AA77" s="981">
        <v>2250</v>
      </c>
      <c r="AB77" s="979"/>
      <c r="AC77" s="979"/>
      <c r="AD77" s="979"/>
      <c r="AE77" s="980"/>
      <c r="AF77" s="981">
        <v>2250</v>
      </c>
      <c r="AG77" s="979"/>
      <c r="AH77" s="979"/>
      <c r="AI77" s="979"/>
      <c r="AJ77" s="980"/>
      <c r="AK77" s="981">
        <v>1084</v>
      </c>
      <c r="AL77" s="979"/>
      <c r="AM77" s="979"/>
      <c r="AN77" s="979"/>
      <c r="AO77" s="980"/>
      <c r="AP77" s="981" t="s">
        <v>551</v>
      </c>
      <c r="AQ77" s="979"/>
      <c r="AR77" s="979"/>
      <c r="AS77" s="979"/>
      <c r="AT77" s="980"/>
      <c r="AU77" s="981" t="s">
        <v>551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562</v>
      </c>
      <c r="C78" s="975"/>
      <c r="D78" s="975"/>
      <c r="E78" s="975"/>
      <c r="F78" s="975"/>
      <c r="G78" s="975"/>
      <c r="H78" s="975"/>
      <c r="I78" s="975"/>
      <c r="J78" s="975"/>
      <c r="K78" s="975"/>
      <c r="L78" s="975"/>
      <c r="M78" s="975"/>
      <c r="N78" s="975"/>
      <c r="O78" s="975"/>
      <c r="P78" s="976"/>
      <c r="Q78" s="977">
        <v>8</v>
      </c>
      <c r="R78" s="971"/>
      <c r="S78" s="971"/>
      <c r="T78" s="971"/>
      <c r="U78" s="971"/>
      <c r="V78" s="971">
        <v>7</v>
      </c>
      <c r="W78" s="971"/>
      <c r="X78" s="971"/>
      <c r="Y78" s="971"/>
      <c r="Z78" s="971"/>
      <c r="AA78" s="971">
        <v>1</v>
      </c>
      <c r="AB78" s="971"/>
      <c r="AC78" s="971"/>
      <c r="AD78" s="971"/>
      <c r="AE78" s="971"/>
      <c r="AF78" s="971">
        <v>1</v>
      </c>
      <c r="AG78" s="971"/>
      <c r="AH78" s="971"/>
      <c r="AI78" s="971"/>
      <c r="AJ78" s="971"/>
      <c r="AK78" s="971" t="s">
        <v>551</v>
      </c>
      <c r="AL78" s="971"/>
      <c r="AM78" s="971"/>
      <c r="AN78" s="971"/>
      <c r="AO78" s="971"/>
      <c r="AP78" s="971" t="s">
        <v>551</v>
      </c>
      <c r="AQ78" s="971"/>
      <c r="AR78" s="971"/>
      <c r="AS78" s="971"/>
      <c r="AT78" s="971"/>
      <c r="AU78" s="971" t="s">
        <v>551</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5662474</v>
      </c>
      <c r="AB110" s="889"/>
      <c r="AC110" s="889"/>
      <c r="AD110" s="889"/>
      <c r="AE110" s="890"/>
      <c r="AF110" s="891">
        <v>5462780</v>
      </c>
      <c r="AG110" s="889"/>
      <c r="AH110" s="889"/>
      <c r="AI110" s="889"/>
      <c r="AJ110" s="890"/>
      <c r="AK110" s="891">
        <v>5389561</v>
      </c>
      <c r="AL110" s="889"/>
      <c r="AM110" s="889"/>
      <c r="AN110" s="889"/>
      <c r="AO110" s="890"/>
      <c r="AP110" s="892">
        <v>22.3</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63311709</v>
      </c>
      <c r="BR110" s="842"/>
      <c r="BS110" s="842"/>
      <c r="BT110" s="842"/>
      <c r="BU110" s="842"/>
      <c r="BV110" s="842">
        <v>61380096</v>
      </c>
      <c r="BW110" s="842"/>
      <c r="BX110" s="842"/>
      <c r="BY110" s="842"/>
      <c r="BZ110" s="842"/>
      <c r="CA110" s="842">
        <v>60609900</v>
      </c>
      <c r="CB110" s="842"/>
      <c r="CC110" s="842"/>
      <c r="CD110" s="842"/>
      <c r="CE110" s="842"/>
      <c r="CF110" s="866">
        <v>250.4</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470891</v>
      </c>
      <c r="BR111" s="817"/>
      <c r="BS111" s="817"/>
      <c r="BT111" s="817"/>
      <c r="BU111" s="817"/>
      <c r="BV111" s="817">
        <v>359040</v>
      </c>
      <c r="BW111" s="817"/>
      <c r="BX111" s="817"/>
      <c r="BY111" s="817"/>
      <c r="BZ111" s="817"/>
      <c r="CA111" s="817">
        <v>351783</v>
      </c>
      <c r="CB111" s="817"/>
      <c r="CC111" s="817"/>
      <c r="CD111" s="817"/>
      <c r="CE111" s="817"/>
      <c r="CF111" s="875">
        <v>1.5</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30699953</v>
      </c>
      <c r="BR112" s="817"/>
      <c r="BS112" s="817"/>
      <c r="BT112" s="817"/>
      <c r="BU112" s="817"/>
      <c r="BV112" s="817">
        <v>29546529</v>
      </c>
      <c r="BW112" s="817"/>
      <c r="BX112" s="817"/>
      <c r="BY112" s="817"/>
      <c r="BZ112" s="817"/>
      <c r="CA112" s="817">
        <v>29273071</v>
      </c>
      <c r="CB112" s="817"/>
      <c r="CC112" s="817"/>
      <c r="CD112" s="817"/>
      <c r="CE112" s="817"/>
      <c r="CF112" s="875">
        <v>120.9</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2285554</v>
      </c>
      <c r="AB113" s="919"/>
      <c r="AC113" s="919"/>
      <c r="AD113" s="919"/>
      <c r="AE113" s="920"/>
      <c r="AF113" s="921">
        <v>2315959</v>
      </c>
      <c r="AG113" s="919"/>
      <c r="AH113" s="919"/>
      <c r="AI113" s="919"/>
      <c r="AJ113" s="920"/>
      <c r="AK113" s="921">
        <v>2051856</v>
      </c>
      <c r="AL113" s="919"/>
      <c r="AM113" s="919"/>
      <c r="AN113" s="919"/>
      <c r="AO113" s="920"/>
      <c r="AP113" s="922">
        <v>8.5</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648916</v>
      </c>
      <c r="BR113" s="817"/>
      <c r="BS113" s="817"/>
      <c r="BT113" s="817"/>
      <c r="BU113" s="817"/>
      <c r="BV113" s="817">
        <v>657765</v>
      </c>
      <c r="BW113" s="817"/>
      <c r="BX113" s="817"/>
      <c r="BY113" s="817"/>
      <c r="BZ113" s="817"/>
      <c r="CA113" s="817">
        <v>658894</v>
      </c>
      <c r="CB113" s="817"/>
      <c r="CC113" s="817"/>
      <c r="CD113" s="817"/>
      <c r="CE113" s="817"/>
      <c r="CF113" s="875">
        <v>2.7</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1255</v>
      </c>
      <c r="AB114" s="780"/>
      <c r="AC114" s="780"/>
      <c r="AD114" s="780"/>
      <c r="AE114" s="781"/>
      <c r="AF114" s="782">
        <v>10177</v>
      </c>
      <c r="AG114" s="780"/>
      <c r="AH114" s="780"/>
      <c r="AI114" s="780"/>
      <c r="AJ114" s="781"/>
      <c r="AK114" s="782">
        <v>52140</v>
      </c>
      <c r="AL114" s="780"/>
      <c r="AM114" s="780"/>
      <c r="AN114" s="780"/>
      <c r="AO114" s="781"/>
      <c r="AP114" s="824">
        <v>0.2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4551105</v>
      </c>
      <c r="BR114" s="817"/>
      <c r="BS114" s="817"/>
      <c r="BT114" s="817"/>
      <c r="BU114" s="817"/>
      <c r="BV114" s="817">
        <v>4635521</v>
      </c>
      <c r="BW114" s="817"/>
      <c r="BX114" s="817"/>
      <c r="BY114" s="817"/>
      <c r="BZ114" s="817"/>
      <c r="CA114" s="817">
        <v>4728879</v>
      </c>
      <c r="CB114" s="817"/>
      <c r="CC114" s="817"/>
      <c r="CD114" s="817"/>
      <c r="CE114" s="817"/>
      <c r="CF114" s="875">
        <v>19.5</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2471</v>
      </c>
      <c r="AB115" s="919"/>
      <c r="AC115" s="919"/>
      <c r="AD115" s="919"/>
      <c r="AE115" s="920"/>
      <c r="AF115" s="921">
        <v>2471</v>
      </c>
      <c r="AG115" s="919"/>
      <c r="AH115" s="919"/>
      <c r="AI115" s="919"/>
      <c r="AJ115" s="920"/>
      <c r="AK115" s="921">
        <v>2471</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205442</v>
      </c>
      <c r="BR115" s="817"/>
      <c r="BS115" s="817"/>
      <c r="BT115" s="817"/>
      <c r="BU115" s="817"/>
      <c r="BV115" s="817">
        <v>225172</v>
      </c>
      <c r="BW115" s="817"/>
      <c r="BX115" s="817"/>
      <c r="BY115" s="817"/>
      <c r="BZ115" s="817"/>
      <c r="CA115" s="817">
        <v>122297</v>
      </c>
      <c r="CB115" s="817"/>
      <c r="CC115" s="817"/>
      <c r="CD115" s="817"/>
      <c r="CE115" s="817"/>
      <c r="CF115" s="875">
        <v>0.5</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458536</v>
      </c>
      <c r="DH115" s="780"/>
      <c r="DI115" s="780"/>
      <c r="DJ115" s="780"/>
      <c r="DK115" s="781"/>
      <c r="DL115" s="782">
        <v>349156</v>
      </c>
      <c r="DM115" s="780"/>
      <c r="DN115" s="780"/>
      <c r="DO115" s="780"/>
      <c r="DP115" s="781"/>
      <c r="DQ115" s="782">
        <v>344370</v>
      </c>
      <c r="DR115" s="780"/>
      <c r="DS115" s="780"/>
      <c r="DT115" s="780"/>
      <c r="DU115" s="781"/>
      <c r="DV115" s="824">
        <v>1.4</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12355</v>
      </c>
      <c r="DH116" s="780"/>
      <c r="DI116" s="780"/>
      <c r="DJ116" s="780"/>
      <c r="DK116" s="781"/>
      <c r="DL116" s="782">
        <v>9884</v>
      </c>
      <c r="DM116" s="780"/>
      <c r="DN116" s="780"/>
      <c r="DO116" s="780"/>
      <c r="DP116" s="781"/>
      <c r="DQ116" s="782">
        <v>7413</v>
      </c>
      <c r="DR116" s="780"/>
      <c r="DS116" s="780"/>
      <c r="DT116" s="780"/>
      <c r="DU116" s="781"/>
      <c r="DV116" s="824">
        <v>0</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7951754</v>
      </c>
      <c r="AB117" s="903"/>
      <c r="AC117" s="903"/>
      <c r="AD117" s="903"/>
      <c r="AE117" s="904"/>
      <c r="AF117" s="905">
        <v>7791387</v>
      </c>
      <c r="AG117" s="903"/>
      <c r="AH117" s="903"/>
      <c r="AI117" s="903"/>
      <c r="AJ117" s="904"/>
      <c r="AK117" s="905">
        <v>7496028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99888016</v>
      </c>
      <c r="BR119" s="845"/>
      <c r="BS119" s="845"/>
      <c r="BT119" s="845"/>
      <c r="BU119" s="845"/>
      <c r="BV119" s="845">
        <v>96804123</v>
      </c>
      <c r="BW119" s="845"/>
      <c r="BX119" s="845"/>
      <c r="BY119" s="845"/>
      <c r="BZ119" s="845"/>
      <c r="CA119" s="845">
        <v>95744824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6237402</v>
      </c>
      <c r="BR120" s="842"/>
      <c r="BS120" s="842"/>
      <c r="BT120" s="842"/>
      <c r="BU120" s="842"/>
      <c r="BV120" s="842">
        <v>6770866</v>
      </c>
      <c r="BW120" s="842"/>
      <c r="BX120" s="842"/>
      <c r="BY120" s="842"/>
      <c r="BZ120" s="842"/>
      <c r="CA120" s="842">
        <v>6628844</v>
      </c>
      <c r="CB120" s="842"/>
      <c r="CC120" s="842"/>
      <c r="CD120" s="842"/>
      <c r="CE120" s="842"/>
      <c r="CF120" s="866">
        <v>27.4</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28950319</v>
      </c>
      <c r="DH120" s="842"/>
      <c r="DI120" s="842"/>
      <c r="DJ120" s="842"/>
      <c r="DK120" s="842"/>
      <c r="DL120" s="842">
        <v>27686783</v>
      </c>
      <c r="DM120" s="842"/>
      <c r="DN120" s="842"/>
      <c r="DO120" s="842"/>
      <c r="DP120" s="842"/>
      <c r="DQ120" s="842">
        <v>27756399</v>
      </c>
      <c r="DR120" s="842"/>
      <c r="DS120" s="842"/>
      <c r="DT120" s="842"/>
      <c r="DU120" s="842"/>
      <c r="DV120" s="843">
        <v>114.7</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13925477</v>
      </c>
      <c r="BR121" s="817"/>
      <c r="BS121" s="817"/>
      <c r="BT121" s="817"/>
      <c r="BU121" s="817"/>
      <c r="BV121" s="817">
        <v>13527030</v>
      </c>
      <c r="BW121" s="817"/>
      <c r="BX121" s="817"/>
      <c r="BY121" s="817"/>
      <c r="BZ121" s="817"/>
      <c r="CA121" s="817">
        <v>14295763</v>
      </c>
      <c r="CB121" s="817"/>
      <c r="CC121" s="817"/>
      <c r="CD121" s="817"/>
      <c r="CE121" s="817"/>
      <c r="CF121" s="875">
        <v>59.1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1576148</v>
      </c>
      <c r="DH121" s="817"/>
      <c r="DI121" s="817"/>
      <c r="DJ121" s="817"/>
      <c r="DK121" s="817"/>
      <c r="DL121" s="817">
        <v>1691798</v>
      </c>
      <c r="DM121" s="817"/>
      <c r="DN121" s="817"/>
      <c r="DO121" s="817"/>
      <c r="DP121" s="817"/>
      <c r="DQ121" s="817">
        <v>1359936</v>
      </c>
      <c r="DR121" s="817"/>
      <c r="DS121" s="817"/>
      <c r="DT121" s="817"/>
      <c r="DU121" s="817"/>
      <c r="DV121" s="794">
        <v>5.6</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54250354</v>
      </c>
      <c r="BR122" s="845"/>
      <c r="BS122" s="845"/>
      <c r="BT122" s="845"/>
      <c r="BU122" s="845"/>
      <c r="BV122" s="845">
        <v>52524682</v>
      </c>
      <c r="BW122" s="845"/>
      <c r="BX122" s="845"/>
      <c r="BY122" s="845"/>
      <c r="BZ122" s="845"/>
      <c r="CA122" s="845">
        <v>50879175</v>
      </c>
      <c r="CB122" s="845"/>
      <c r="CC122" s="845"/>
      <c r="CD122" s="845"/>
      <c r="CE122" s="845"/>
      <c r="CF122" s="846">
        <v>210.2</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173486</v>
      </c>
      <c r="DH122" s="817"/>
      <c r="DI122" s="817"/>
      <c r="DJ122" s="817"/>
      <c r="DK122" s="817"/>
      <c r="DL122" s="817">
        <v>167948</v>
      </c>
      <c r="DM122" s="817"/>
      <c r="DN122" s="817"/>
      <c r="DO122" s="817"/>
      <c r="DP122" s="817"/>
      <c r="DQ122" s="817">
        <v>156736</v>
      </c>
      <c r="DR122" s="817"/>
      <c r="DS122" s="817"/>
      <c r="DT122" s="817"/>
      <c r="DU122" s="817"/>
      <c r="DV122" s="794">
        <v>0.6</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2471</v>
      </c>
      <c r="AB123" s="780"/>
      <c r="AC123" s="780"/>
      <c r="AD123" s="780"/>
      <c r="AE123" s="781"/>
      <c r="AF123" s="782">
        <v>2471</v>
      </c>
      <c r="AG123" s="780"/>
      <c r="AH123" s="780"/>
      <c r="AI123" s="780"/>
      <c r="AJ123" s="781"/>
      <c r="AK123" s="782">
        <v>2471</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74413233</v>
      </c>
      <c r="BR123" s="833"/>
      <c r="BS123" s="833"/>
      <c r="BT123" s="833"/>
      <c r="BU123" s="833"/>
      <c r="BV123" s="833">
        <v>72822578</v>
      </c>
      <c r="BW123" s="833"/>
      <c r="BX123" s="833"/>
      <c r="BY123" s="833"/>
      <c r="BZ123" s="833"/>
      <c r="CA123" s="833">
        <v>71803782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112.3</v>
      </c>
      <c r="BR124" s="831"/>
      <c r="BS124" s="831"/>
      <c r="BT124" s="831"/>
      <c r="BU124" s="831"/>
      <c r="BV124" s="831">
        <v>102.1</v>
      </c>
      <c r="BW124" s="831"/>
      <c r="BX124" s="831"/>
      <c r="BY124" s="831"/>
      <c r="BZ124" s="831"/>
      <c r="CA124" s="831">
        <v>98.9</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v>88713</v>
      </c>
      <c r="DH126" s="817"/>
      <c r="DI126" s="817"/>
      <c r="DJ126" s="817"/>
      <c r="DK126" s="817"/>
      <c r="DL126" s="817">
        <v>188203</v>
      </c>
      <c r="DM126" s="817"/>
      <c r="DN126" s="817"/>
      <c r="DO126" s="817"/>
      <c r="DP126" s="817"/>
      <c r="DQ126" s="817">
        <v>87273</v>
      </c>
      <c r="DR126" s="817"/>
      <c r="DS126" s="817"/>
      <c r="DT126" s="817"/>
      <c r="DU126" s="817"/>
      <c r="DV126" s="794">
        <v>0.4</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1125152</v>
      </c>
      <c r="AB128" s="801"/>
      <c r="AC128" s="801"/>
      <c r="AD128" s="801"/>
      <c r="AE128" s="802"/>
      <c r="AF128" s="803">
        <v>1135021</v>
      </c>
      <c r="AG128" s="801"/>
      <c r="AH128" s="801"/>
      <c r="AI128" s="801"/>
      <c r="AJ128" s="802"/>
      <c r="AK128" s="803">
        <v>1111419</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v>116729</v>
      </c>
      <c r="DH128" s="791"/>
      <c r="DI128" s="791"/>
      <c r="DJ128" s="791"/>
      <c r="DK128" s="791"/>
      <c r="DL128" s="791">
        <v>36969</v>
      </c>
      <c r="DM128" s="791"/>
      <c r="DN128" s="791"/>
      <c r="DO128" s="791"/>
      <c r="DP128" s="791"/>
      <c r="DQ128" s="791">
        <v>35024</v>
      </c>
      <c r="DR128" s="791"/>
      <c r="DS128" s="791"/>
      <c r="DT128" s="791"/>
      <c r="DU128" s="791"/>
      <c r="DV128" s="792">
        <v>0.1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26880394</v>
      </c>
      <c r="AB129" s="780"/>
      <c r="AC129" s="780"/>
      <c r="AD129" s="780"/>
      <c r="AE129" s="781"/>
      <c r="AF129" s="782">
        <v>27611932</v>
      </c>
      <c r="AG129" s="780"/>
      <c r="AH129" s="780"/>
      <c r="AI129" s="780"/>
      <c r="AJ129" s="781"/>
      <c r="AK129" s="782">
        <v>28108507</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16.899999999999999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4199864</v>
      </c>
      <c r="AB130" s="780"/>
      <c r="AC130" s="780"/>
      <c r="AD130" s="780"/>
      <c r="AE130" s="781"/>
      <c r="AF130" s="782">
        <v>4129172</v>
      </c>
      <c r="AG130" s="780"/>
      <c r="AH130" s="780"/>
      <c r="AI130" s="780"/>
      <c r="AJ130" s="781"/>
      <c r="AK130" s="782">
        <v>3901968</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10.8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22680530</v>
      </c>
      <c r="AB131" s="764"/>
      <c r="AC131" s="764"/>
      <c r="AD131" s="764"/>
      <c r="AE131" s="765"/>
      <c r="AF131" s="766">
        <v>23482760</v>
      </c>
      <c r="AG131" s="764"/>
      <c r="AH131" s="764"/>
      <c r="AI131" s="764"/>
      <c r="AJ131" s="765"/>
      <c r="AK131" s="766">
        <v>24206539</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98.9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11.58146657</v>
      </c>
      <c r="AB132" s="745"/>
      <c r="AC132" s="745"/>
      <c r="AD132" s="745"/>
      <c r="AE132" s="746"/>
      <c r="AF132" s="747">
        <v>10.76191214</v>
      </c>
      <c r="AG132" s="745"/>
      <c r="AH132" s="745"/>
      <c r="AI132" s="745"/>
      <c r="AJ132" s="746"/>
      <c r="AK132" s="747">
        <v>10.25607585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11.7</v>
      </c>
      <c r="AB133" s="724"/>
      <c r="AC133" s="724"/>
      <c r="AD133" s="724"/>
      <c r="AE133" s="725"/>
      <c r="AF133" s="723">
        <v>11.3</v>
      </c>
      <c r="AG133" s="724"/>
      <c r="AH133" s="724"/>
      <c r="AI133" s="724"/>
      <c r="AJ133" s="725"/>
      <c r="AK133" s="723">
        <v>10.8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6P/iBtFMDqk1vfSh/nlLjvndE4XXU3y0MT7597DvhnAbjI2ng3nzAanTZBh3dNdT/XvcZ1b4JkKcE7Yirct9Q==" saltValue="pZux8IvMM5dRiI/6AnFE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25" zoomScaleNormal="85" zoomScaleSheetLayoutView="100" workbookViewId="0">
      <selection activeCell="CQ50" sqref="CQ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e1tOPIVK4651T58eEO0RneNwQtAKshozWuzDTdZX6rIefvgNcOxk1NrycONyvbu0bz4p3eyU0WTME3j+qG3oQ==" saltValue="7OHPhvvPP2asOH4BNlkFA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3ZQ19b/rIIhp/8im1on2Rol9KrOOEBj7wqEGIvgpOmzhqOOPZFIBuVerlKRXMvK1wO0qgS8P2VkcvqswdQ0lQ==" saltValue="FrlA9Gh4sw4mJ7vv4kcv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486</v>
      </c>
      <c r="AL9" s="1134"/>
      <c r="AM9" s="1134"/>
      <c r="AN9" s="1135"/>
      <c r="AO9" s="269">
        <v>6304043</v>
      </c>
      <c r="AP9" s="269">
        <v>59768</v>
      </c>
      <c r="AQ9" s="270">
        <v>74190</v>
      </c>
      <c r="AR9" s="271">
        <v>-19.399999999999999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487</v>
      </c>
      <c r="AL10" s="1134"/>
      <c r="AM10" s="1134"/>
      <c r="AN10" s="1135"/>
      <c r="AO10" s="272">
        <v>47928</v>
      </c>
      <c r="AP10" s="272">
        <v>454</v>
      </c>
      <c r="AQ10" s="273">
        <v>4494</v>
      </c>
      <c r="AR10" s="274">
        <v>-89.9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488</v>
      </c>
      <c r="AL11" s="1134"/>
      <c r="AM11" s="1134"/>
      <c r="AN11" s="1135"/>
      <c r="AO11" s="272">
        <v>29273</v>
      </c>
      <c r="AP11" s="272">
        <v>278</v>
      </c>
      <c r="AQ11" s="273">
        <v>2274</v>
      </c>
      <c r="AR11" s="274">
        <v>-87.8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489</v>
      </c>
      <c r="AL12" s="1134"/>
      <c r="AM12" s="1134"/>
      <c r="AN12" s="1135"/>
      <c r="AO12" s="272" t="s">
        <v>490</v>
      </c>
      <c r="AP12" s="272" t="s">
        <v>490</v>
      </c>
      <c r="AQ12" s="273">
        <v>23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491</v>
      </c>
      <c r="AL13" s="1134"/>
      <c r="AM13" s="1134"/>
      <c r="AN13" s="1135"/>
      <c r="AO13" s="272">
        <v>241998</v>
      </c>
      <c r="AP13" s="272">
        <v>2294</v>
      </c>
      <c r="AQ13" s="273">
        <v>2538</v>
      </c>
      <c r="AR13" s="274">
        <v>-9.6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492</v>
      </c>
      <c r="AL14" s="1134"/>
      <c r="AM14" s="1134"/>
      <c r="AN14" s="1135"/>
      <c r="AO14" s="272">
        <v>163292</v>
      </c>
      <c r="AP14" s="272">
        <v>1548</v>
      </c>
      <c r="AQ14" s="273">
        <v>2009</v>
      </c>
      <c r="AR14" s="274">
        <v>-22.9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493</v>
      </c>
      <c r="AL15" s="1137"/>
      <c r="AM15" s="1137"/>
      <c r="AN15" s="1138"/>
      <c r="AO15" s="272">
        <v>-364994</v>
      </c>
      <c r="AP15" s="272">
        <v>-3460</v>
      </c>
      <c r="AQ15" s="273">
        <v>-4396</v>
      </c>
      <c r="AR15" s="274">
        <v>-21.3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6421540</v>
      </c>
      <c r="AP16" s="272">
        <v>60882</v>
      </c>
      <c r="AQ16" s="273">
        <v>81133</v>
      </c>
      <c r="AR16" s="274">
        <v>-25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498</v>
      </c>
      <c r="AL21" s="1140"/>
      <c r="AM21" s="1140"/>
      <c r="AN21" s="1141"/>
      <c r="AO21" s="285">
        <v>5.85</v>
      </c>
      <c r="AP21" s="286">
        <v>7.09</v>
      </c>
      <c r="AQ21" s="287">
        <v>-1.24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499</v>
      </c>
      <c r="AL22" s="1140"/>
      <c r="AM22" s="1140"/>
      <c r="AN22" s="1141"/>
      <c r="AO22" s="290">
        <v>96.6</v>
      </c>
      <c r="AP22" s="291">
        <v>99.1</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500</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503</v>
      </c>
      <c r="AL32" s="1124"/>
      <c r="AM32" s="1124"/>
      <c r="AN32" s="1125"/>
      <c r="AO32" s="300">
        <v>5389561</v>
      </c>
      <c r="AP32" s="300">
        <v>51098</v>
      </c>
      <c r="AQ32" s="301">
        <v>38069</v>
      </c>
      <c r="AR32" s="302">
        <v>34.200000000000003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504</v>
      </c>
      <c r="AL33" s="1124"/>
      <c r="AM33" s="1124"/>
      <c r="AN33" s="1125"/>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505</v>
      </c>
      <c r="AL34" s="1124"/>
      <c r="AM34" s="1124"/>
      <c r="AN34" s="1125"/>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506</v>
      </c>
      <c r="AL35" s="1124"/>
      <c r="AM35" s="1124"/>
      <c r="AN35" s="1125"/>
      <c r="AO35" s="300">
        <v>2051856</v>
      </c>
      <c r="AP35" s="300">
        <v>19453</v>
      </c>
      <c r="AQ35" s="301">
        <v>11274</v>
      </c>
      <c r="AR35" s="302">
        <v>72.5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507</v>
      </c>
      <c r="AL36" s="1124"/>
      <c r="AM36" s="1124"/>
      <c r="AN36" s="1125"/>
      <c r="AO36" s="300">
        <v>52140</v>
      </c>
      <c r="AP36" s="300">
        <v>494</v>
      </c>
      <c r="AQ36" s="301">
        <v>1710</v>
      </c>
      <c r="AR36" s="302">
        <v>-71.099999999999994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508</v>
      </c>
      <c r="AL37" s="1124"/>
      <c r="AM37" s="1124"/>
      <c r="AN37" s="1125"/>
      <c r="AO37" s="300">
        <v>2471</v>
      </c>
      <c r="AP37" s="300">
        <v>23</v>
      </c>
      <c r="AQ37" s="301">
        <v>731</v>
      </c>
      <c r="AR37" s="302">
        <v>-96.9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509</v>
      </c>
      <c r="AL38" s="1127"/>
      <c r="AM38" s="1127"/>
      <c r="AN38" s="1128"/>
      <c r="AO38" s="303" t="s">
        <v>490</v>
      </c>
      <c r="AP38" s="303" t="s">
        <v>490</v>
      </c>
      <c r="AQ38" s="304">
        <v>1</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510</v>
      </c>
      <c r="AL39" s="1127"/>
      <c r="AM39" s="1127"/>
      <c r="AN39" s="1128"/>
      <c r="AO39" s="300">
        <v>-1111419</v>
      </c>
      <c r="AP39" s="300">
        <v>-10537</v>
      </c>
      <c r="AQ39" s="301">
        <v>-7408</v>
      </c>
      <c r="AR39" s="302">
        <v>42.2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511</v>
      </c>
      <c r="AL40" s="1124"/>
      <c r="AM40" s="1124"/>
      <c r="AN40" s="1125"/>
      <c r="AO40" s="300">
        <v>-3901968</v>
      </c>
      <c r="AP40" s="300">
        <v>-36994</v>
      </c>
      <c r="AQ40" s="301">
        <v>-32910</v>
      </c>
      <c r="AR40" s="302">
        <v>12.4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2482641</v>
      </c>
      <c r="AP41" s="300">
        <v>23538</v>
      </c>
      <c r="AQ41" s="301">
        <v>11466</v>
      </c>
      <c r="AR41" s="302">
        <v>105.3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481</v>
      </c>
      <c r="AN49" s="1118" t="s">
        <v>514</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7075408</v>
      </c>
      <c r="AN51" s="322">
        <v>65682</v>
      </c>
      <c r="AO51" s="323">
        <v>11</v>
      </c>
      <c r="AP51" s="324">
        <v>56416</v>
      </c>
      <c r="AQ51" s="325">
        <v>-15</v>
      </c>
      <c r="AR51" s="326">
        <v>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2803964</v>
      </c>
      <c r="AN52" s="330">
        <v>26030</v>
      </c>
      <c r="AO52" s="331">
        <v>-18.8</v>
      </c>
      <c r="AP52" s="332">
        <v>32623</v>
      </c>
      <c r="AQ52" s="333">
        <v>-5.5</v>
      </c>
      <c r="AR52" s="334">
        <v>-13.3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8546557</v>
      </c>
      <c r="AN53" s="322">
        <v>79966</v>
      </c>
      <c r="AO53" s="323">
        <v>21.7</v>
      </c>
      <c r="AP53" s="324">
        <v>49217</v>
      </c>
      <c r="AQ53" s="325">
        <v>-12.8</v>
      </c>
      <c r="AR53" s="326">
        <v>34.5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4027596</v>
      </c>
      <c r="AN54" s="330">
        <v>37684</v>
      </c>
      <c r="AO54" s="331">
        <v>44.8</v>
      </c>
      <c r="AP54" s="332">
        <v>27232</v>
      </c>
      <c r="AQ54" s="333">
        <v>-16.5</v>
      </c>
      <c r="AR54" s="334">
        <v>61.3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9120657</v>
      </c>
      <c r="AN55" s="322">
        <v>85716</v>
      </c>
      <c r="AO55" s="323">
        <v>7.2</v>
      </c>
      <c r="AP55" s="324">
        <v>49211</v>
      </c>
      <c r="AQ55" s="325">
        <v>0</v>
      </c>
      <c r="AR55" s="326">
        <v>7.2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4003301</v>
      </c>
      <c r="AN56" s="330">
        <v>37623</v>
      </c>
      <c r="AO56" s="331">
        <v>-0.2</v>
      </c>
      <c r="AP56" s="332">
        <v>28367</v>
      </c>
      <c r="AQ56" s="333">
        <v>4.2</v>
      </c>
      <c r="AR56" s="334">
        <v>-4.4000000000000004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6024151</v>
      </c>
      <c r="AN57" s="322">
        <v>56776</v>
      </c>
      <c r="AO57" s="323">
        <v>-33.799999999999997</v>
      </c>
      <c r="AP57" s="324">
        <v>51738</v>
      </c>
      <c r="AQ57" s="325">
        <v>5.0999999999999996</v>
      </c>
      <c r="AR57" s="326">
        <v>-38.9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3212950</v>
      </c>
      <c r="AN58" s="330">
        <v>30281</v>
      </c>
      <c r="AO58" s="331">
        <v>-19.5</v>
      </c>
      <c r="AP58" s="332">
        <v>30360</v>
      </c>
      <c r="AQ58" s="333">
        <v>7</v>
      </c>
      <c r="AR58" s="334">
        <v>-26.5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8532282</v>
      </c>
      <c r="AN59" s="322">
        <v>80894</v>
      </c>
      <c r="AO59" s="323">
        <v>42.5</v>
      </c>
      <c r="AP59" s="324">
        <v>67158</v>
      </c>
      <c r="AQ59" s="325">
        <v>29.8</v>
      </c>
      <c r="AR59" s="326">
        <v>12.7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5118511</v>
      </c>
      <c r="AN60" s="330">
        <v>48528</v>
      </c>
      <c r="AO60" s="331">
        <v>60.3</v>
      </c>
      <c r="AP60" s="332">
        <v>42077</v>
      </c>
      <c r="AQ60" s="333">
        <v>38.6</v>
      </c>
      <c r="AR60" s="334">
        <v>21.7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7859811</v>
      </c>
      <c r="AN61" s="337">
        <v>73807</v>
      </c>
      <c r="AO61" s="338">
        <v>9.6999999999999993</v>
      </c>
      <c r="AP61" s="339">
        <v>54748</v>
      </c>
      <c r="AQ61" s="340">
        <v>1.4</v>
      </c>
      <c r="AR61" s="326">
        <v>8.3000000000000007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3833264</v>
      </c>
      <c r="AN62" s="330">
        <v>36029</v>
      </c>
      <c r="AO62" s="331">
        <v>13.3</v>
      </c>
      <c r="AP62" s="332">
        <v>32132</v>
      </c>
      <c r="AQ62" s="333">
        <v>5.6</v>
      </c>
      <c r="AR62" s="334">
        <v>7.7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ziLBvpzbmclx3NDzMYKhk5Hmy6Gh/5/jrGM1VDXhK8lt83E/3t4YMoo76keUF3f9TTJmZjoz1+mMG1Gd7JBPg==" saltValue="VqFtQX/vZJZwb0kDru2J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erKO4XIR4Fp1tHoC2NKDZLbO9ZN8OrmG0ZNjuVDUJCtznS6d0WaiDj0F38KkKL1EehYeyOah1nXlaxUBIEY3g==" saltValue="le5P0iPR2/SqqGYhaWRP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rgsZP7d5+7OMtBXnf4J7nmD2D6jyTwYkP1apWJBfHnGuODAmen9mhTLzuarY1eJVwCSBACfTe7e9pJlCZtBmRA==" saltValue="eJqo9UrMy1D4WbaYZ0ST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3"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2" t="s">
        <v>3</v>
      </c>
      <c r="D47" s="1142"/>
      <c r="E47" s="1143"/>
      <c r="F47" s="11">
        <v>6.37</v>
      </c>
      <c r="G47" s="12">
        <v>6.22</v>
      </c>
      <c r="H47" s="12">
        <v>5.78</v>
      </c>
      <c r="I47" s="12">
        <v>7.01</v>
      </c>
      <c r="J47" s="13">
        <v>7.32</v>
      </c>
    </row>
    <row r="48" spans="2:10" ht="57.75" customHeight="1" x14ac:dyDescent="0.15">
      <c r="B48" s="14"/>
      <c r="C48" s="1144" t="s">
        <v>4</v>
      </c>
      <c r="D48" s="1144"/>
      <c r="E48" s="1145"/>
      <c r="F48" s="15">
        <v>2.37</v>
      </c>
      <c r="G48" s="16">
        <v>2.36</v>
      </c>
      <c r="H48" s="16">
        <v>2.76</v>
      </c>
      <c r="I48" s="16">
        <v>3.02</v>
      </c>
      <c r="J48" s="17">
        <v>2.97</v>
      </c>
    </row>
    <row r="49" spans="2:10" ht="57.75" customHeight="1" thickBot="1" x14ac:dyDescent="0.2">
      <c r="B49" s="18"/>
      <c r="C49" s="1146" t="s">
        <v>5</v>
      </c>
      <c r="D49" s="1146"/>
      <c r="E49" s="1147"/>
      <c r="F49" s="19" t="s">
        <v>533</v>
      </c>
      <c r="G49" s="20" t="s">
        <v>534</v>
      </c>
      <c r="H49" s="20">
        <v>0.53</v>
      </c>
      <c r="I49" s="20">
        <v>1.36</v>
      </c>
      <c r="J49" s="21" t="s">
        <v>535</v>
      </c>
    </row>
    <row r="50" spans="2:10" x14ac:dyDescent="0.15"/>
  </sheetData>
  <sheetProtection algorithmName="SHA-512" hashValue="yfvfMp/gD8wNjqj0qnzhICG1m6bFQzfVdvzsSy0oW2nDWca2+nW1HrnIBB7dZPuhBmybFaDU391zEQ7SWE7dtA==" saltValue="Hg/8ovl+eVF+hkX3jgZ7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Sheet1</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安藤 郁実</cp:lastModifiedBy>
  <dcterms:created xsi:type="dcterms:W3CDTF">2026-02-23T06:17:39Z</dcterms:created>
  <dcterms:modified xsi:type="dcterms:W3CDTF">2026-03-29T05:27:16Z</dcterms:modified>
  <cp:category/>
</cp:coreProperties>
</file>