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-dm\各部署共有ファイル\01_総合政策部\財政課共有\B25：新公会計制度（財務4表）\【28年度財務書類】\00 各種資料\附属明細書\"/>
    </mc:Choice>
  </mc:AlternateContent>
  <bookViews>
    <workbookView xWindow="600" yWindow="180" windowWidth="16605" windowHeight="7455"/>
  </bookViews>
  <sheets>
    <sheet name="有形固定資産" sheetId="7" r:id="rId1"/>
    <sheet name="増減の明細" sheetId="8" r:id="rId2"/>
    <sheet name="基金" sheetId="9" r:id="rId3"/>
    <sheet name="貸付金" sheetId="10" r:id="rId4"/>
    <sheet name="未収金及び長期延滞債権" sheetId="11" r:id="rId5"/>
    <sheet name="地方債（借入先別）" sheetId="12" r:id="rId6"/>
    <sheet name="地方債（利率別など）" sheetId="13" r:id="rId7"/>
    <sheet name="引当金" sheetId="14" r:id="rId8"/>
    <sheet name="補助金" sheetId="26" r:id="rId9"/>
    <sheet name="財源明細" sheetId="31" r:id="rId10"/>
    <sheet name="財源情報明細" sheetId="17" r:id="rId11"/>
    <sheet name="資金明細" sheetId="18" r:id="rId12"/>
  </sheets>
  <definedNames>
    <definedName name="_xlnm.Print_Area" localSheetId="7">引当金!$A$1:$H$15</definedName>
    <definedName name="_xlnm.Print_Area" localSheetId="2">基金!$B$1:$L$45</definedName>
    <definedName name="_xlnm.Print_Area" localSheetId="10">財源情報明細!$B$1:$I$10</definedName>
    <definedName name="_xlnm.Print_Area" localSheetId="9">財源明細!$A$1:$G$25</definedName>
    <definedName name="_xlnm.Print_Area" localSheetId="1">増減の明細!$B$1:$N$70</definedName>
    <definedName name="_xlnm.Print_Area" localSheetId="3">貸付金!$B$1:$I$31</definedName>
    <definedName name="_xlnm.Print_Area" localSheetId="5">'地方債（借入先別）'!$A$1:$M$36</definedName>
    <definedName name="_xlnm.Print_Area" localSheetId="6">'地方債（利率別など）'!$A$1:$L$18</definedName>
    <definedName name="_xlnm.Print_Area" localSheetId="8">補助金!$A$1:$K$16</definedName>
    <definedName name="_xlnm.Print_Area" localSheetId="0">有形固定資産!$A$1:$T$51</definedName>
  </definedNames>
  <calcPr calcId="152511"/>
</workbook>
</file>

<file path=xl/calcChain.xml><?xml version="1.0" encoding="utf-8"?>
<calcChain xmlns="http://schemas.openxmlformats.org/spreadsheetml/2006/main">
  <c r="B11" i="13" l="1"/>
  <c r="B5" i="13"/>
  <c r="G7" i="17" l="1"/>
  <c r="G5" i="17" s="1"/>
  <c r="D9" i="17"/>
  <c r="G6" i="17"/>
  <c r="E5" i="17"/>
  <c r="H5" i="17" l="1"/>
  <c r="H9" i="17" s="1"/>
  <c r="F5" i="17"/>
  <c r="G14" i="26" l="1"/>
  <c r="K11" i="13" l="1"/>
  <c r="G13" i="26" l="1"/>
  <c r="G9" i="26"/>
  <c r="I5" i="13" l="1"/>
  <c r="C5" i="13"/>
  <c r="G20" i="10"/>
  <c r="F20" i="10"/>
  <c r="E20" i="10"/>
  <c r="D20" i="10"/>
  <c r="H27" i="10"/>
  <c r="H28" i="10"/>
  <c r="H29" i="10"/>
  <c r="H26" i="10"/>
  <c r="G17" i="10"/>
  <c r="H17" i="10" s="1"/>
  <c r="F17" i="10"/>
  <c r="E17" i="10"/>
  <c r="D17" i="10"/>
  <c r="G5" i="10"/>
  <c r="G30" i="10" s="1"/>
  <c r="F5" i="10"/>
  <c r="E5" i="10"/>
  <c r="E30" i="10" s="1"/>
  <c r="D5" i="10"/>
  <c r="H25" i="10"/>
  <c r="H24" i="10"/>
  <c r="H23" i="10"/>
  <c r="H22" i="10"/>
  <c r="H21" i="10"/>
  <c r="H19" i="10"/>
  <c r="H18" i="10"/>
  <c r="H16" i="10"/>
  <c r="H15" i="10"/>
  <c r="H14" i="10"/>
  <c r="H13" i="10"/>
  <c r="H12" i="10"/>
  <c r="H11" i="10"/>
  <c r="H10" i="10"/>
  <c r="H9" i="10"/>
  <c r="H8" i="10"/>
  <c r="H7" i="10"/>
  <c r="H6" i="10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5" i="9"/>
  <c r="I42" i="9"/>
  <c r="H42" i="9"/>
  <c r="G42" i="9"/>
  <c r="F42" i="9"/>
  <c r="E42" i="9"/>
  <c r="D42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H20" i="10" l="1"/>
  <c r="H5" i="10"/>
  <c r="F30" i="10"/>
  <c r="D30" i="10"/>
  <c r="H30" i="10" l="1"/>
</calcChain>
</file>

<file path=xl/comments1.xml><?xml version="1.0" encoding="utf-8"?>
<comments xmlns="http://schemas.openxmlformats.org/spreadsheetml/2006/main">
  <authors>
    <author xml:space="preserve"> 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H29.5収支月報
最終ページから</t>
        </r>
      </text>
    </commen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H29.5収支月報
最終ページから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H29.5収支月報
最終ページから</t>
        </r>
      </text>
    </commen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H29.5収支月報
最終ページから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H29.5収支月報
最終ページから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H29.5収支月報
最終ページから</t>
        </r>
      </text>
    </comment>
  </commentList>
</comments>
</file>

<file path=xl/sharedStrings.xml><?xml version="1.0" encoding="utf-8"?>
<sst xmlns="http://schemas.openxmlformats.org/spreadsheetml/2006/main" count="541" uniqueCount="374">
  <si>
    <t>（単位：　　）</t>
    <rPh sb="1" eb="3">
      <t>タンイ</t>
    </rPh>
    <phoneticPr fontId="3"/>
  </si>
  <si>
    <t>金額</t>
    <rPh sb="0" eb="2">
      <t>キンガク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</si>
  <si>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</si>
  <si>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</si>
  <si>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</si>
  <si>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</si>
  <si>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減債基金</t>
    <rPh sb="0" eb="2">
      <t>ゲンサイ</t>
    </rPh>
    <rPh sb="2" eb="4">
      <t>キキン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</si>
  <si>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</si>
  <si>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</si>
  <si>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</si>
  <si>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</si>
  <si>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</si>
  <si>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</si>
  <si>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</si>
  <si>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</si>
  <si>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</si>
  <si>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</si>
  <si>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</si>
  <si>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</si>
  <si>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</si>
  <si>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</si>
  <si>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</si>
  <si>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</si>
  <si>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</si>
  <si>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</si>
  <si>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</si>
  <si>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</si>
  <si>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</si>
  <si>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</si>
  <si>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</si>
  <si>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</si>
  <si>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</si>
  <si>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</si>
  <si>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</si>
  <si>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</si>
  <si>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</si>
  <si>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</si>
  <si>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3"/>
  </si>
  <si>
    <t>　　建物</t>
    <rPh sb="2" eb="4">
      <t>タテモノ</t>
    </rPh>
    <phoneticPr fontId="12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</si>
  <si>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</si>
  <si>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</si>
  <si>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</si>
  <si>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</si>
  <si>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</si>
  <si>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</si>
  <si>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</si>
  <si>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</si>
  <si>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</si>
  <si>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</si>
  <si>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</si>
  <si>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</si>
  <si>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</si>
  <si>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</si>
  <si>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</si>
  <si>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</si>
  <si>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12"/>
  </si>
  <si>
    <t>評価差額
（C）－（E)
（F)</t>
    <rPh sb="0" eb="2">
      <t>ヒョウカ</t>
    </rPh>
    <rPh sb="2" eb="4">
      <t>サガク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</si>
  <si>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</si>
  <si>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</si>
  <si>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</si>
  <si>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</si>
  <si>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</si>
  <si>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</si>
  <si>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</si>
  <si>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</si>
  <si>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</si>
  <si>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</si>
  <si>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</si>
  <si>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</si>
  <si>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</si>
  <si>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</si>
  <si>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</si>
  <si>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</si>
  <si>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12"/>
  </si>
  <si>
    <t>・・・</t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</si>
  <si>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</si>
  <si>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</si>
  <si>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</si>
  <si>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</si>
  <si>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地方公営事業</t>
    <rPh sb="0" eb="2">
      <t>チホウ</t>
    </rPh>
    <rPh sb="2" eb="4">
      <t>コウエイ</t>
    </rPh>
    <rPh sb="4" eb="6">
      <t>ジギョウ</t>
    </rPh>
    <phoneticPr fontId="1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</si>
  <si>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</si>
  <si>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　　○○組合</t>
    <rPh sb="4" eb="6">
      <t>クミアイ</t>
    </rPh>
    <phoneticPr fontId="1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</si>
  <si>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2"/>
  </si>
  <si>
    <t>　　○○大学</t>
    <rPh sb="4" eb="6">
      <t>ダイガク</t>
    </rPh>
    <phoneticPr fontId="12"/>
  </si>
  <si>
    <t>地方三公社</t>
    <rPh sb="0" eb="2">
      <t>チホウ</t>
    </rPh>
    <rPh sb="2" eb="5">
      <t>サンコウシャ</t>
    </rPh>
    <phoneticPr fontId="12"/>
  </si>
  <si>
    <t>　　○○土地開発公社</t>
    <rPh sb="4" eb="6">
      <t>トチ</t>
    </rPh>
    <rPh sb="6" eb="8">
      <t>カイハツ</t>
    </rPh>
    <rPh sb="8" eb="10">
      <t>コウシャ</t>
    </rPh>
    <phoneticPr fontId="12"/>
  </si>
  <si>
    <t>第三セクター等</t>
    <rPh sb="0" eb="1">
      <t>ダイ</t>
    </rPh>
    <rPh sb="1" eb="2">
      <t>サン</t>
    </rPh>
    <rPh sb="6" eb="7">
      <t>ナド</t>
    </rPh>
    <phoneticPr fontId="12"/>
  </si>
  <si>
    <t>その他の貸付金</t>
    <rPh sb="2" eb="3">
      <t>タ</t>
    </rPh>
    <rPh sb="4" eb="7">
      <t>カシツケキン</t>
    </rPh>
    <phoneticPr fontId="12"/>
  </si>
  <si>
    <t>⑤貸付金の明細</t>
    <phoneticPr fontId="12"/>
  </si>
  <si>
    <t>　　・・・・</t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</si>
  <si>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</si>
  <si>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</si>
  <si>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</si>
  <si>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</si>
  <si>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</si>
  <si>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3"/>
  </si>
  <si>
    <t>　　（株）○○</t>
    <rPh sb="3" eb="4">
      <t>カブ</t>
    </rPh>
    <phoneticPr fontId="3"/>
  </si>
  <si>
    <t>　　・・・・・</t>
    <phoneticPr fontId="3"/>
  </si>
  <si>
    <t>　　○○貸付金</t>
    <rPh sb="4" eb="6">
      <t>カシツケ</t>
    </rPh>
    <rPh sb="6" eb="7">
      <t>キン</t>
    </rPh>
    <phoneticPr fontId="3"/>
  </si>
  <si>
    <t>小計</t>
    <rPh sb="0" eb="2">
      <t>ショウケイ</t>
    </rPh>
    <phoneticPr fontId="12"/>
  </si>
  <si>
    <t>【未収金】</t>
    <rPh sb="1" eb="4">
      <t>ミシュウキン</t>
    </rPh>
    <phoneticPr fontId="3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</si>
  <si>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</si>
  <si>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</si>
  <si>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5"/>
  </si>
  <si>
    <t>政府資金</t>
    <rPh sb="0" eb="2">
      <t>セイフ</t>
    </rPh>
    <rPh sb="2" eb="4">
      <t>シキン</t>
    </rPh>
    <phoneticPr fontId="2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</si>
  <si>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5"/>
  </si>
  <si>
    <t>市中銀行</t>
    <rPh sb="0" eb="2">
      <t>シチュウ</t>
    </rPh>
    <rPh sb="2" eb="4">
      <t>ギンコウ</t>
    </rPh>
    <phoneticPr fontId="25"/>
  </si>
  <si>
    <t>その他の
金融機関</t>
    <rPh sb="2" eb="3">
      <t>タ</t>
    </rPh>
    <rPh sb="5" eb="7">
      <t>キンユウ</t>
    </rPh>
    <rPh sb="7" eb="9">
      <t>キカン</t>
    </rPh>
    <phoneticPr fontId="25"/>
  </si>
  <si>
    <t>市場公募債</t>
    <rPh sb="0" eb="2">
      <t>シジョウ</t>
    </rPh>
    <rPh sb="2" eb="5">
      <t>コウボサイ</t>
    </rPh>
    <phoneticPr fontId="25"/>
  </si>
  <si>
    <t>その他</t>
    <rPh sb="2" eb="3">
      <t>タ</t>
    </rPh>
    <phoneticPr fontId="25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</si>
  <si>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</si>
  <si>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</si>
  <si>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</si>
  <si>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</si>
  <si>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</si>
  <si>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</si>
  <si>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</si>
  <si>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</si>
  <si>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</si>
  <si>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</si>
  <si>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</si>
  <si>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>　　退職手当債</t>
    <rPh sb="2" eb="4">
      <t>タイショク</t>
    </rPh>
    <rPh sb="4" eb="6">
      <t>テアテ</t>
    </rPh>
    <rPh sb="6" eb="7">
      <t>サイ</t>
    </rPh>
    <phoneticPr fontId="26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</si>
  <si>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</si>
  <si>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5"/>
  </si>
  <si>
    <t>1.5％超
2.0％以下</t>
    <rPh sb="4" eb="5">
      <t>チョウ</t>
    </rPh>
    <rPh sb="10" eb="12">
      <t>イカ</t>
    </rPh>
    <phoneticPr fontId="25"/>
  </si>
  <si>
    <t>2.0％超
2.5％以下</t>
    <rPh sb="4" eb="5">
      <t>チョウ</t>
    </rPh>
    <rPh sb="10" eb="12">
      <t>イカ</t>
    </rPh>
    <phoneticPr fontId="25"/>
  </si>
  <si>
    <t>2.5％超
3.0％以下</t>
    <rPh sb="4" eb="5">
      <t>チョウ</t>
    </rPh>
    <rPh sb="10" eb="12">
      <t>イカ</t>
    </rPh>
    <phoneticPr fontId="25"/>
  </si>
  <si>
    <t>3.0％超
3.5％以下</t>
    <rPh sb="4" eb="5">
      <t>チョウ</t>
    </rPh>
    <rPh sb="10" eb="12">
      <t>イカ</t>
    </rPh>
    <phoneticPr fontId="25"/>
  </si>
  <si>
    <t>3.5％超
4.0％以下</t>
    <rPh sb="4" eb="5">
      <t>チョウ</t>
    </rPh>
    <rPh sb="10" eb="12">
      <t>イカ</t>
    </rPh>
    <phoneticPr fontId="25"/>
  </si>
  <si>
    <t>4.0％超</t>
    <rPh sb="4" eb="5">
      <t>チョウ</t>
    </rPh>
    <phoneticPr fontId="25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</si>
  <si>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</si>
  <si>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</si>
  <si>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</si>
  <si>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</si>
  <si>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</si>
  <si>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</si>
  <si>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</si>
  <si>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</si>
  <si>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5"/>
  </si>
  <si>
    <t>契約条項の概要</t>
    <rPh sb="0" eb="2">
      <t>ケイヤク</t>
    </rPh>
    <rPh sb="2" eb="4">
      <t>ジョウコウ</t>
    </rPh>
    <rPh sb="5" eb="7">
      <t>ガイヨウ</t>
    </rPh>
    <phoneticPr fontId="25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</si>
  <si>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</si>
  <si>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</si>
  <si>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</si>
  <si>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</si>
  <si>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</si>
  <si>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</si>
  <si>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</si>
  <si>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</si>
  <si>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</si>
  <si>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</si>
  <si>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</si>
  <si>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</si>
  <si>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</si>
  <si>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</si>
  <si>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</si>
  <si>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計</t>
    <rPh sb="0" eb="1">
      <t>ケイ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</si>
  <si>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</si>
  <si>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</si>
  <si>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</si>
  <si>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</si>
  <si>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</si>
  <si>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</si>
  <si>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</si>
  <si>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</si>
  <si>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・・・・</t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</si>
  <si>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</si>
  <si>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</si>
  <si>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</si>
  <si>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</si>
  <si>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</si>
  <si>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</si>
  <si>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</si>
  <si>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</si>
  <si>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</si>
  <si>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</si>
  <si>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</si>
  <si>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</si>
  <si>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</si>
  <si>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</si>
  <si>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</si>
  <si>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</si>
  <si>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現金</t>
    <rPh sb="0" eb="2">
      <t>ゲンキン</t>
    </rPh>
    <phoneticPr fontId="3"/>
  </si>
  <si>
    <t>・・・・</t>
    <phoneticPr fontId="1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</si>
  <si>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</si>
  <si>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</si>
  <si>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</si>
  <si>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</si>
  <si>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地域経済活性化対策基金</t>
    <rPh sb="9" eb="11">
      <t>キキン</t>
    </rPh>
    <phoneticPr fontId="2"/>
  </si>
  <si>
    <t>国府台基金</t>
  </si>
  <si>
    <t>土地開発基金</t>
  </si>
  <si>
    <t>社会福祉基金</t>
  </si>
  <si>
    <t>子ども福祉基金</t>
    <rPh sb="0" eb="1">
      <t>コ</t>
    </rPh>
    <rPh sb="3" eb="5">
      <t>フクシ</t>
    </rPh>
    <phoneticPr fontId="2"/>
  </si>
  <si>
    <t>すこやかこまつ推進基金</t>
    <rPh sb="7" eb="9">
      <t>スイシン</t>
    </rPh>
    <rPh sb="9" eb="11">
      <t>キキン</t>
    </rPh>
    <phoneticPr fontId="2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</si>
  <si>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2"/>
  </si>
  <si>
    <t>母と子のけんこう推進基金（不妊治療）</t>
    <rPh sb="0" eb="1">
      <t>ハハ</t>
    </rPh>
    <rPh sb="2" eb="3">
      <t>コ</t>
    </rPh>
    <rPh sb="8" eb="10">
      <t>スイシン</t>
    </rPh>
    <rPh sb="10" eb="12">
      <t>キキン</t>
    </rPh>
    <rPh sb="13" eb="15">
      <t>フニン</t>
    </rPh>
    <rPh sb="15" eb="17">
      <t>チリョウ</t>
    </rPh>
    <phoneticPr fontId="2"/>
  </si>
  <si>
    <t>母と子のけんこう推進基金（不育治療）</t>
    <rPh sb="0" eb="1">
      <t>ハハ</t>
    </rPh>
    <rPh sb="2" eb="3">
      <t>コ</t>
    </rPh>
    <rPh sb="8" eb="10">
      <t>スイシン</t>
    </rPh>
    <rPh sb="10" eb="12">
      <t>キキン</t>
    </rPh>
    <rPh sb="13" eb="14">
      <t>フ</t>
    </rPh>
    <rPh sb="14" eb="15">
      <t>イク</t>
    </rPh>
    <rPh sb="15" eb="17">
      <t>チリョウ</t>
    </rPh>
    <phoneticPr fontId="2"/>
  </si>
  <si>
    <t>母と子のけんこう推進基金（子ども予防接種）</t>
    <rPh sb="0" eb="1">
      <t>ハハ</t>
    </rPh>
    <rPh sb="2" eb="3">
      <t>コ</t>
    </rPh>
    <rPh sb="8" eb="10">
      <t>スイシン</t>
    </rPh>
    <rPh sb="10" eb="12">
      <t>キキン</t>
    </rPh>
    <rPh sb="13" eb="14">
      <t>コ</t>
    </rPh>
    <rPh sb="16" eb="18">
      <t>ヨボウ</t>
    </rPh>
    <rPh sb="18" eb="20">
      <t>セッシュ</t>
    </rPh>
    <phoneticPr fontId="2"/>
  </si>
  <si>
    <t>母と子のけんこう推進基金（子ども医療費）</t>
    <rPh sb="0" eb="1">
      <t>ハハ</t>
    </rPh>
    <rPh sb="2" eb="3">
      <t>コ</t>
    </rPh>
    <rPh sb="8" eb="10">
      <t>スイシン</t>
    </rPh>
    <rPh sb="10" eb="12">
      <t>キキン</t>
    </rPh>
    <rPh sb="13" eb="14">
      <t>コ</t>
    </rPh>
    <rPh sb="16" eb="19">
      <t>イリョウヒ</t>
    </rPh>
    <phoneticPr fontId="2"/>
  </si>
  <si>
    <t>ごみ処理施設整備基金</t>
    <rPh sb="8" eb="10">
      <t>キキン</t>
    </rPh>
    <phoneticPr fontId="2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</si>
  <si>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2"/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</si>
  <si>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2"/>
  </si>
  <si>
    <t>温泉施設整備基金</t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</si>
  <si>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2"/>
  </si>
  <si>
    <t>飛行場地区定住促進基金</t>
    <rPh sb="0" eb="3">
      <t>ヒコウジョウ</t>
    </rPh>
    <rPh sb="3" eb="5">
      <t>チク</t>
    </rPh>
    <rPh sb="5" eb="7">
      <t>テイジュウ</t>
    </rPh>
    <rPh sb="7" eb="9">
      <t>ソクシン</t>
    </rPh>
    <rPh sb="9" eb="11">
      <t>キキン</t>
    </rPh>
    <phoneticPr fontId="2"/>
  </si>
  <si>
    <t>消防奨励基金</t>
    <rPh sb="0" eb="2">
      <t>ショウボウ</t>
    </rPh>
    <rPh sb="2" eb="4">
      <t>ショウレイ</t>
    </rPh>
    <rPh sb="4" eb="6">
      <t>キキン</t>
    </rPh>
    <phoneticPr fontId="2"/>
  </si>
  <si>
    <t>奨学金基金</t>
  </si>
  <si>
    <t>科学教育振興奨励基金（勝木賞）</t>
    <rPh sb="4" eb="6">
      <t>シンコウ</t>
    </rPh>
    <rPh sb="6" eb="8">
      <t>ショウレイ</t>
    </rPh>
    <rPh sb="8" eb="10">
      <t>キキン</t>
    </rPh>
    <phoneticPr fontId="2"/>
  </si>
  <si>
    <t>科学教育振興奨励基金</t>
    <rPh sb="8" eb="10">
      <t>キキン</t>
    </rPh>
    <phoneticPr fontId="2"/>
  </si>
  <si>
    <t>科学教育振興奨励基金（科学館応援金）</t>
    <rPh sb="4" eb="6">
      <t>シンコウ</t>
    </rPh>
    <rPh sb="6" eb="8">
      <t>ショウレイ</t>
    </rPh>
    <rPh sb="8" eb="10">
      <t>キキン</t>
    </rPh>
    <rPh sb="11" eb="14">
      <t>カガクカン</t>
    </rPh>
    <rPh sb="14" eb="16">
      <t>オウエン</t>
    </rPh>
    <rPh sb="16" eb="17">
      <t>キン</t>
    </rPh>
    <phoneticPr fontId="2"/>
  </si>
  <si>
    <t>科学教育振興奨励基金（科学館管理運営）</t>
    <rPh sb="0" eb="2">
      <t>カガク</t>
    </rPh>
    <rPh sb="2" eb="4">
      <t>キョウイク</t>
    </rPh>
    <rPh sb="4" eb="6">
      <t>シンコウ</t>
    </rPh>
    <rPh sb="6" eb="8">
      <t>ショウレイ</t>
    </rPh>
    <rPh sb="8" eb="10">
      <t>キキン</t>
    </rPh>
    <rPh sb="11" eb="14">
      <t>カガクカン</t>
    </rPh>
    <rPh sb="14" eb="16">
      <t>カンリ</t>
    </rPh>
    <rPh sb="16" eb="18">
      <t>ウンエイ</t>
    </rPh>
    <phoneticPr fontId="2"/>
  </si>
  <si>
    <t>文化振興基金</t>
  </si>
  <si>
    <t>文化振興基金（歌舞伎ッズ倶楽部応援金）</t>
    <rPh sb="7" eb="10">
      <t>カブキ</t>
    </rPh>
    <rPh sb="12" eb="15">
      <t>クラブ</t>
    </rPh>
    <rPh sb="15" eb="17">
      <t>オウエン</t>
    </rPh>
    <rPh sb="17" eb="18">
      <t>キン</t>
    </rPh>
    <phoneticPr fontId="4"/>
  </si>
  <si>
    <t>文化振興基金（曳山交流館応援金）</t>
    <rPh sb="7" eb="9">
      <t>ヒキヤマ</t>
    </rPh>
    <rPh sb="9" eb="11">
      <t>コウリュウ</t>
    </rPh>
    <rPh sb="11" eb="12">
      <t>カン</t>
    </rPh>
    <rPh sb="12" eb="14">
      <t>オウエン</t>
    </rPh>
    <rPh sb="14" eb="15">
      <t>キン</t>
    </rPh>
    <phoneticPr fontId="4"/>
  </si>
  <si>
    <t>文化振興基金（フローラル応援金）</t>
    <rPh sb="12" eb="14">
      <t>オウエン</t>
    </rPh>
    <rPh sb="14" eb="15">
      <t>キン</t>
    </rPh>
    <phoneticPr fontId="4"/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</si>
  <si>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2"/>
  </si>
  <si>
    <t>美術品購入基金</t>
  </si>
  <si>
    <t>スポーツ振興基金</t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</si>
  <si>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2"/>
  </si>
  <si>
    <t>（単位：円）</t>
    <rPh sb="1" eb="3">
      <t>タンイ</t>
    </rPh>
    <rPh sb="4" eb="5">
      <t>エン</t>
    </rPh>
    <phoneticPr fontId="3"/>
  </si>
  <si>
    <t>　産業団地事業特別会計</t>
    <rPh sb="1" eb="3">
      <t>サンギョウ</t>
    </rPh>
    <rPh sb="3" eb="5">
      <t>ダンチ</t>
    </rPh>
    <rPh sb="5" eb="7">
      <t>ジギョウ</t>
    </rPh>
    <rPh sb="7" eb="9">
      <t>トクベツ</t>
    </rPh>
    <rPh sb="9" eb="11">
      <t>カイケイ</t>
    </rPh>
    <phoneticPr fontId="2"/>
  </si>
  <si>
    <t>　小松市開発公社</t>
    <rPh sb="1" eb="4">
      <t>コマツシ</t>
    </rPh>
    <rPh sb="4" eb="6">
      <t>カイハツ</t>
    </rPh>
    <rPh sb="6" eb="8">
      <t>コウシャ</t>
    </rPh>
    <phoneticPr fontId="12"/>
  </si>
  <si>
    <t>　石川県畜産協会寄託金</t>
    <rPh sb="1" eb="4">
      <t>イシカワケン</t>
    </rPh>
    <rPh sb="4" eb="6">
      <t>チクサン</t>
    </rPh>
    <rPh sb="6" eb="8">
      <t>キョウカイ</t>
    </rPh>
    <rPh sb="8" eb="9">
      <t>ヨ</t>
    </rPh>
    <rPh sb="9" eb="10">
      <t>タク</t>
    </rPh>
    <rPh sb="10" eb="11">
      <t>キン</t>
    </rPh>
    <phoneticPr fontId="2"/>
  </si>
  <si>
    <t>　合併処理浄化槽排水設備
　工事</t>
    <rPh sb="1" eb="3">
      <t>ガッペイ</t>
    </rPh>
    <rPh sb="3" eb="5">
      <t>ショリ</t>
    </rPh>
    <rPh sb="5" eb="8">
      <t>ジョウカソウ</t>
    </rPh>
    <rPh sb="8" eb="10">
      <t>ハイスイ</t>
    </rPh>
    <rPh sb="10" eb="12">
      <t>セツビ</t>
    </rPh>
    <rPh sb="14" eb="16">
      <t>コウジ</t>
    </rPh>
    <phoneticPr fontId="2"/>
  </si>
  <si>
    <t>　地域総合整備資金</t>
    <rPh sb="1" eb="3">
      <t>チイキ</t>
    </rPh>
    <rPh sb="3" eb="5">
      <t>ソウゴウ</t>
    </rPh>
    <rPh sb="5" eb="7">
      <t>セイビ</t>
    </rPh>
    <rPh sb="7" eb="9">
      <t>シキン</t>
    </rPh>
    <phoneticPr fontId="2"/>
  </si>
  <si>
    <t>　排水設備工事促進資金</t>
    <rPh sb="1" eb="3">
      <t>ハイスイ</t>
    </rPh>
    <rPh sb="3" eb="5">
      <t>セツビ</t>
    </rPh>
    <rPh sb="5" eb="7">
      <t>コウジ</t>
    </rPh>
    <rPh sb="7" eb="9">
      <t>ソクシン</t>
    </rPh>
    <rPh sb="9" eb="11">
      <t>シキン</t>
    </rPh>
    <phoneticPr fontId="2"/>
  </si>
  <si>
    <t>　国府台ふれあいドーム
　建設資金</t>
    <rPh sb="1" eb="3">
      <t>コクフ</t>
    </rPh>
    <rPh sb="3" eb="4">
      <t>ダイ</t>
    </rPh>
    <rPh sb="13" eb="15">
      <t>ケンセツ</t>
    </rPh>
    <rPh sb="15" eb="17">
      <t>シキン</t>
    </rPh>
    <phoneticPr fontId="2"/>
  </si>
  <si>
    <t>　ほっと石川観光プラン
　推進ファンド創設資金</t>
    <rPh sb="4" eb="6">
      <t>イシカワ</t>
    </rPh>
    <rPh sb="6" eb="8">
      <t>カンコウ</t>
    </rPh>
    <rPh sb="13" eb="15">
      <t>スイシン</t>
    </rPh>
    <rPh sb="19" eb="21">
      <t>ソウセツ</t>
    </rPh>
    <rPh sb="21" eb="23">
      <t>シキン</t>
    </rPh>
    <phoneticPr fontId="2"/>
  </si>
  <si>
    <t>（単位：円）</t>
    <rPh sb="1" eb="3">
      <t>タンイ</t>
    </rPh>
    <rPh sb="4" eb="5">
      <t>エン</t>
    </rPh>
    <phoneticPr fontId="12"/>
  </si>
  <si>
    <t>　個人市民税</t>
    <rPh sb="1" eb="3">
      <t>コジン</t>
    </rPh>
    <rPh sb="3" eb="6">
      <t>シミンゼイ</t>
    </rPh>
    <phoneticPr fontId="1"/>
  </si>
  <si>
    <t>　法人市民税</t>
    <rPh sb="1" eb="3">
      <t>ホウジン</t>
    </rPh>
    <rPh sb="3" eb="6">
      <t>シミンゼイ</t>
    </rPh>
    <phoneticPr fontId="1"/>
  </si>
  <si>
    <t>　固定資産税</t>
    <rPh sb="1" eb="3">
      <t>コテイ</t>
    </rPh>
    <rPh sb="3" eb="6">
      <t>シサンゼイ</t>
    </rPh>
    <phoneticPr fontId="1"/>
  </si>
  <si>
    <t>　軽自動車税</t>
    <rPh sb="1" eb="5">
      <t>ケイジドウシャ</t>
    </rPh>
    <rPh sb="5" eb="6">
      <t>ゼイ</t>
    </rPh>
    <phoneticPr fontId="1"/>
  </si>
  <si>
    <t>　都市計画税</t>
    <rPh sb="1" eb="3">
      <t>トシ</t>
    </rPh>
    <rPh sb="3" eb="5">
      <t>ケイカク</t>
    </rPh>
    <rPh sb="5" eb="6">
      <t>ゼイ</t>
    </rPh>
    <phoneticPr fontId="1"/>
  </si>
  <si>
    <t>私立保育料入所費</t>
    <rPh sb="0" eb="2">
      <t>ワタクシリツ</t>
    </rPh>
    <rPh sb="2" eb="4">
      <t>ホイク</t>
    </rPh>
    <rPh sb="4" eb="5">
      <t>リョウ</t>
    </rPh>
    <rPh sb="5" eb="7">
      <t>ニュウショ</t>
    </rPh>
    <rPh sb="7" eb="8">
      <t>ヒ</t>
    </rPh>
    <phoneticPr fontId="1"/>
  </si>
  <si>
    <t>公立保育料入所費</t>
    <rPh sb="0" eb="1">
      <t>コウ</t>
    </rPh>
    <rPh sb="1" eb="2">
      <t>リツ</t>
    </rPh>
    <rPh sb="2" eb="4">
      <t>ホイク</t>
    </rPh>
    <rPh sb="4" eb="5">
      <t>リョウ</t>
    </rPh>
    <phoneticPr fontId="1"/>
  </si>
  <si>
    <t>デジタル通信センター使用料</t>
    <rPh sb="4" eb="6">
      <t>ツウシン</t>
    </rPh>
    <rPh sb="10" eb="12">
      <t>シヨウ</t>
    </rPh>
    <rPh sb="12" eb="13">
      <t>リョウ</t>
    </rPh>
    <phoneticPr fontId="1"/>
  </si>
  <si>
    <t>市営住宅地域下水道使用料</t>
  </si>
  <si>
    <t>市営住宅使用料</t>
  </si>
  <si>
    <t>市営住宅駐車場使用料</t>
  </si>
  <si>
    <t>ひととものづくり科学館使用料</t>
  </si>
  <si>
    <t>諸証明手数料</t>
  </si>
  <si>
    <t>ごみ処理対策手数料</t>
  </si>
  <si>
    <t>○税等未収金</t>
    <rPh sb="1" eb="2">
      <t>ゼイ</t>
    </rPh>
    <rPh sb="2" eb="3">
      <t>ナド</t>
    </rPh>
    <rPh sb="3" eb="6">
      <t>ミシュウキン</t>
    </rPh>
    <phoneticPr fontId="12"/>
  </si>
  <si>
    <t>○その他の未収金</t>
    <rPh sb="3" eb="4">
      <t>タ</t>
    </rPh>
    <rPh sb="5" eb="8">
      <t>ミシュウキン</t>
    </rPh>
    <phoneticPr fontId="12"/>
  </si>
  <si>
    <t>☆使用料・手数料</t>
    <rPh sb="1" eb="4">
      <t>シヨウリョウ</t>
    </rPh>
    <rPh sb="5" eb="8">
      <t>テスウリョウ</t>
    </rPh>
    <phoneticPr fontId="12"/>
  </si>
  <si>
    <t>地域下水道使用料</t>
    <phoneticPr fontId="3"/>
  </si>
  <si>
    <t>身体障害者更生資金貸付金償還金</t>
  </si>
  <si>
    <t>その他雑入（社会福祉費）</t>
    <rPh sb="6" eb="8">
      <t>シャカイ</t>
    </rPh>
    <rPh sb="8" eb="10">
      <t>フクシ</t>
    </rPh>
    <rPh sb="10" eb="11">
      <t>ヒ</t>
    </rPh>
    <phoneticPr fontId="1"/>
  </si>
  <si>
    <t>児童扶養手当返納金</t>
    <rPh sb="0" eb="2">
      <t>ジドウ</t>
    </rPh>
    <rPh sb="2" eb="4">
      <t>フヨウ</t>
    </rPh>
    <rPh sb="4" eb="6">
      <t>テアテ</t>
    </rPh>
    <rPh sb="6" eb="8">
      <t>ヘンノウ</t>
    </rPh>
    <rPh sb="8" eb="9">
      <t>キン</t>
    </rPh>
    <phoneticPr fontId="1"/>
  </si>
  <si>
    <t>その他雑入（小学校費）</t>
    <rPh sb="6" eb="7">
      <t>ショウ</t>
    </rPh>
    <rPh sb="7" eb="9">
      <t>ガッコウ</t>
    </rPh>
    <rPh sb="9" eb="10">
      <t>ヒ</t>
    </rPh>
    <phoneticPr fontId="1"/>
  </si>
  <si>
    <t>その他雑入（保健体育費）</t>
    <rPh sb="6" eb="8">
      <t>ホケン</t>
    </rPh>
    <rPh sb="8" eb="10">
      <t>タイイク</t>
    </rPh>
    <rPh sb="10" eb="11">
      <t>ヒ</t>
    </rPh>
    <phoneticPr fontId="1"/>
  </si>
  <si>
    <t>デジタル通信センター運営費</t>
    <rPh sb="10" eb="12">
      <t>ウンエイ</t>
    </rPh>
    <rPh sb="12" eb="13">
      <t>ヒ</t>
    </rPh>
    <phoneticPr fontId="1"/>
  </si>
  <si>
    <t>その他雑入（総務管理費）</t>
    <rPh sb="2" eb="3">
      <t>タ</t>
    </rPh>
    <rPh sb="3" eb="4">
      <t>ザツ</t>
    </rPh>
    <rPh sb="4" eb="5">
      <t>ニュウ</t>
    </rPh>
    <rPh sb="6" eb="8">
      <t>ソウム</t>
    </rPh>
    <rPh sb="8" eb="10">
      <t>カンリ</t>
    </rPh>
    <rPh sb="10" eb="11">
      <t>ヒ</t>
    </rPh>
    <phoneticPr fontId="1"/>
  </si>
  <si>
    <t>臨時福祉給付金返納金</t>
  </si>
  <si>
    <t>生活保護返還金</t>
  </si>
  <si>
    <t>ごみダイエット袋頒布代</t>
  </si>
  <si>
    <t>その他雑入（環境対策費）</t>
    <rPh sb="6" eb="8">
      <t>カンキョウ</t>
    </rPh>
    <rPh sb="8" eb="10">
      <t>タイサク</t>
    </rPh>
    <rPh sb="10" eb="11">
      <t>ヒ</t>
    </rPh>
    <phoneticPr fontId="1"/>
  </si>
  <si>
    <t>障がい福祉サービス費返納金</t>
    <phoneticPr fontId="3"/>
  </si>
  <si>
    <t>☆諸収入</t>
    <rPh sb="1" eb="2">
      <t>ショ</t>
    </rPh>
    <rPh sb="2" eb="4">
      <t>シュウニュウ</t>
    </rPh>
    <phoneticPr fontId="12"/>
  </si>
  <si>
    <t>診療報酬返還金</t>
    <phoneticPr fontId="3"/>
  </si>
  <si>
    <t>児童手当返納金</t>
    <rPh sb="0" eb="2">
      <t>ジドウ</t>
    </rPh>
    <rPh sb="2" eb="4">
      <t>テアテ</t>
    </rPh>
    <rPh sb="4" eb="6">
      <t>ヘンノウ</t>
    </rPh>
    <rPh sb="6" eb="7">
      <t>キン</t>
    </rPh>
    <phoneticPr fontId="1"/>
  </si>
  <si>
    <t>教育扶助返納金</t>
    <rPh sb="0" eb="2">
      <t>キョウイク</t>
    </rPh>
    <rPh sb="2" eb="4">
      <t>フジョ</t>
    </rPh>
    <rPh sb="4" eb="6">
      <t>ヘンノウ</t>
    </rPh>
    <rPh sb="6" eb="7">
      <t>キン</t>
    </rPh>
    <phoneticPr fontId="1"/>
  </si>
  <si>
    <t>給食扶助返納金</t>
    <rPh sb="0" eb="2">
      <t>キュウショク</t>
    </rPh>
    <rPh sb="2" eb="4">
      <t>フジョ</t>
    </rPh>
    <rPh sb="4" eb="6">
      <t>ヘンノウ</t>
    </rPh>
    <rPh sb="6" eb="7">
      <t>キン</t>
    </rPh>
    <phoneticPr fontId="1"/>
  </si>
  <si>
    <t>　　公共事業等</t>
    <rPh sb="2" eb="4">
      <t>コウキョウ</t>
    </rPh>
    <rPh sb="4" eb="6">
      <t>ジギョウ</t>
    </rPh>
    <rPh sb="6" eb="7">
      <t>トウ</t>
    </rPh>
    <phoneticPr fontId="12"/>
  </si>
  <si>
    <t>　　減税補塡債</t>
    <rPh sb="2" eb="4">
      <t>ゲンゼイ</t>
    </rPh>
    <rPh sb="4" eb="6">
      <t>ホテン</t>
    </rPh>
    <rPh sb="6" eb="7">
      <t>サイ</t>
    </rPh>
    <phoneticPr fontId="26"/>
  </si>
  <si>
    <t>　　減収補塡債</t>
    <rPh sb="2" eb="4">
      <t>ゲンシュウ</t>
    </rPh>
    <rPh sb="4" eb="6">
      <t>ホテン</t>
    </rPh>
    <rPh sb="6" eb="7">
      <t>サイ</t>
    </rPh>
    <phoneticPr fontId="26"/>
  </si>
  <si>
    <t>　　（旧）緊急防災</t>
    <rPh sb="3" eb="4">
      <t>キュウ</t>
    </rPh>
    <rPh sb="5" eb="7">
      <t>キンキュウ</t>
    </rPh>
    <rPh sb="7" eb="9">
      <t>ボウサイ</t>
    </rPh>
    <phoneticPr fontId="12"/>
  </si>
  <si>
    <t>　　全国防災</t>
    <rPh sb="2" eb="4">
      <t>ゼンコク</t>
    </rPh>
    <rPh sb="4" eb="6">
      <t>ボウサイ</t>
    </rPh>
    <phoneticPr fontId="12"/>
  </si>
  <si>
    <t>　　　学校教育</t>
    <rPh sb="3" eb="5">
      <t>ガッコウ</t>
    </rPh>
    <rPh sb="5" eb="7">
      <t>キョウイク</t>
    </rPh>
    <phoneticPr fontId="12"/>
  </si>
  <si>
    <t>　　　社会福祉</t>
    <rPh sb="3" eb="5">
      <t>シャカイ</t>
    </rPh>
    <rPh sb="5" eb="7">
      <t>フクシ</t>
    </rPh>
    <phoneticPr fontId="12"/>
  </si>
  <si>
    <t>　　　一般補助</t>
    <rPh sb="3" eb="5">
      <t>イッパン</t>
    </rPh>
    <rPh sb="5" eb="7">
      <t>ホジョ</t>
    </rPh>
    <phoneticPr fontId="12"/>
  </si>
  <si>
    <t>　　　一般廃棄物</t>
    <rPh sb="3" eb="5">
      <t>イッパン</t>
    </rPh>
    <rPh sb="5" eb="8">
      <t>ハイキブツ</t>
    </rPh>
    <phoneticPr fontId="12"/>
  </si>
  <si>
    <t>　　　その他</t>
    <rPh sb="5" eb="6">
      <t>タ</t>
    </rPh>
    <phoneticPr fontId="12"/>
  </si>
  <si>
    <t>　　　地域活性化</t>
    <rPh sb="3" eb="5">
      <t>チイキ</t>
    </rPh>
    <rPh sb="5" eb="8">
      <t>カッセイカ</t>
    </rPh>
    <phoneticPr fontId="12"/>
  </si>
  <si>
    <t>　　　一般事業</t>
    <rPh sb="3" eb="5">
      <t>イッパン</t>
    </rPh>
    <rPh sb="5" eb="7">
      <t>ジギョウ</t>
    </rPh>
    <phoneticPr fontId="12"/>
  </si>
  <si>
    <t>　　　地方道路</t>
    <rPh sb="3" eb="5">
      <t>チホウ</t>
    </rPh>
    <rPh sb="5" eb="6">
      <t>ドウ</t>
    </rPh>
    <rPh sb="6" eb="7">
      <t>ロ</t>
    </rPh>
    <phoneticPr fontId="12"/>
  </si>
  <si>
    <t>　　　緊急防災</t>
    <rPh sb="3" eb="5">
      <t>キンキュウ</t>
    </rPh>
    <rPh sb="5" eb="7">
      <t>ボウサイ</t>
    </rPh>
    <phoneticPr fontId="12"/>
  </si>
  <si>
    <t>　　　辺地対策</t>
    <rPh sb="3" eb="5">
      <t>ヘンチ</t>
    </rPh>
    <rPh sb="5" eb="7">
      <t>タイサク</t>
    </rPh>
    <phoneticPr fontId="12"/>
  </si>
  <si>
    <t>　　財源対策債</t>
    <rPh sb="2" eb="4">
      <t>ザイゲン</t>
    </rPh>
    <rPh sb="4" eb="6">
      <t>タイサク</t>
    </rPh>
    <rPh sb="6" eb="7">
      <t>サイ</t>
    </rPh>
    <phoneticPr fontId="26"/>
  </si>
  <si>
    <t>　　　公有林整備</t>
    <rPh sb="3" eb="5">
      <t>コウユウ</t>
    </rPh>
    <rPh sb="5" eb="6">
      <t>リン</t>
    </rPh>
    <rPh sb="6" eb="8">
      <t>セイビ</t>
    </rPh>
    <phoneticPr fontId="3"/>
  </si>
  <si>
    <t>　　臨時税収補塡債</t>
    <rPh sb="2" eb="4">
      <t>リンジ</t>
    </rPh>
    <rPh sb="4" eb="5">
      <t>ゼイ</t>
    </rPh>
    <rPh sb="5" eb="6">
      <t>シュウ</t>
    </rPh>
    <rPh sb="6" eb="8">
      <t>ホテン</t>
    </rPh>
    <rPh sb="8" eb="9">
      <t>サイ</t>
    </rPh>
    <phoneticPr fontId="26"/>
  </si>
  <si>
    <t>（参考）
加重平均
利率(％)</t>
    <rPh sb="1" eb="3">
      <t>サンコウ</t>
    </rPh>
    <rPh sb="5" eb="7">
      <t>カジュウ</t>
    </rPh>
    <rPh sb="7" eb="9">
      <t>ヘイキン</t>
    </rPh>
    <rPh sb="10" eb="12">
      <t>リリツ</t>
    </rPh>
    <phoneticPr fontId="25"/>
  </si>
  <si>
    <t>（単位：千円）</t>
    <rPh sb="1" eb="3">
      <t>タンイ</t>
    </rPh>
    <rPh sb="4" eb="6">
      <t>センエン</t>
    </rPh>
    <phoneticPr fontId="3"/>
  </si>
  <si>
    <t>徴収不能引当金（過年度）</t>
    <rPh sb="0" eb="2">
      <t>チョウシュウ</t>
    </rPh>
    <rPh sb="2" eb="4">
      <t>フノウ</t>
    </rPh>
    <rPh sb="8" eb="11">
      <t>カネンド</t>
    </rPh>
    <phoneticPr fontId="4"/>
  </si>
  <si>
    <t>徴収不能引当金（現年度）</t>
    <rPh sb="0" eb="2">
      <t>チョウシュウ</t>
    </rPh>
    <rPh sb="2" eb="4">
      <t>フノウ</t>
    </rPh>
    <rPh sb="8" eb="11">
      <t>ゲンネンド</t>
    </rPh>
    <phoneticPr fontId="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</si>
  <si>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4"/>
  </si>
  <si>
    <t>退職手当引当金</t>
    <rPh sb="0" eb="2">
      <t>タイショク</t>
    </rPh>
    <rPh sb="2" eb="4">
      <t>テアテ</t>
    </rPh>
    <rPh sb="4" eb="7">
      <t>ヒキアテキン</t>
    </rPh>
    <phoneticPr fontId="4"/>
  </si>
  <si>
    <t>損失補償等引当金（土地開発公社）</t>
    <rPh sb="0" eb="2">
      <t>ソンシツ</t>
    </rPh>
    <rPh sb="2" eb="4">
      <t>ホショウ</t>
    </rPh>
    <rPh sb="4" eb="5">
      <t>トウ</t>
    </rPh>
    <rPh sb="5" eb="8">
      <t>ヒキアテキン</t>
    </rPh>
    <rPh sb="9" eb="11">
      <t>トチ</t>
    </rPh>
    <rPh sb="11" eb="13">
      <t>カイハツ</t>
    </rPh>
    <rPh sb="13" eb="15">
      <t>コウシャ</t>
    </rPh>
    <phoneticPr fontId="4"/>
  </si>
  <si>
    <t>損失補償等引当金（開発公社）</t>
    <rPh sb="0" eb="2">
      <t>ソンシツ</t>
    </rPh>
    <rPh sb="2" eb="4">
      <t>ホショウ</t>
    </rPh>
    <rPh sb="4" eb="5">
      <t>トウ</t>
    </rPh>
    <rPh sb="5" eb="8">
      <t>ヒキアテキン</t>
    </rPh>
    <rPh sb="9" eb="11">
      <t>カイハツ</t>
    </rPh>
    <rPh sb="11" eb="13">
      <t>コウシャ</t>
    </rPh>
    <phoneticPr fontId="4"/>
  </si>
  <si>
    <t>損失補償等引当金（こまつ看護学校）</t>
    <rPh sb="0" eb="2">
      <t>ソンシツ</t>
    </rPh>
    <rPh sb="2" eb="4">
      <t>ホショウ</t>
    </rPh>
    <rPh sb="4" eb="5">
      <t>トウ</t>
    </rPh>
    <rPh sb="5" eb="8">
      <t>ヒキアテキン</t>
    </rPh>
    <rPh sb="12" eb="14">
      <t>カンゴ</t>
    </rPh>
    <rPh sb="14" eb="16">
      <t>ガッコウ</t>
    </rPh>
    <phoneticPr fontId="4"/>
  </si>
  <si>
    <t>損失補償等引当金（こまつ賑わいセンター）</t>
    <rPh sb="0" eb="2">
      <t>ソンシツ</t>
    </rPh>
    <rPh sb="2" eb="4">
      <t>ホショウ</t>
    </rPh>
    <rPh sb="4" eb="5">
      <t>トウ</t>
    </rPh>
    <rPh sb="5" eb="8">
      <t>ヒキアテキン</t>
    </rPh>
    <rPh sb="12" eb="13">
      <t>ニギ</t>
    </rPh>
    <phoneticPr fontId="4"/>
  </si>
  <si>
    <t>賞与等引当金</t>
    <rPh sb="0" eb="2">
      <t>ショウヨ</t>
    </rPh>
    <rPh sb="2" eb="3">
      <t>トウ</t>
    </rPh>
    <rPh sb="3" eb="6">
      <t>ヒキアテキン</t>
    </rPh>
    <phoneticPr fontId="4"/>
  </si>
  <si>
    <t>県営事業負担金</t>
    <rPh sb="0" eb="2">
      <t>ケンエイ</t>
    </rPh>
    <rPh sb="2" eb="4">
      <t>ジギョウ</t>
    </rPh>
    <rPh sb="4" eb="7">
      <t>フタンキン</t>
    </rPh>
    <phoneticPr fontId="3"/>
  </si>
  <si>
    <t>石川県</t>
    <rPh sb="0" eb="3">
      <t>イシカワケン</t>
    </rPh>
    <phoneticPr fontId="3"/>
  </si>
  <si>
    <t>（単位：千円）</t>
    <rPh sb="1" eb="3">
      <t>タンイ</t>
    </rPh>
    <rPh sb="4" eb="6">
      <t>センエン</t>
    </rPh>
    <phoneticPr fontId="18"/>
  </si>
  <si>
    <t>土地開発公社</t>
    <rPh sb="0" eb="2">
      <t>トチ</t>
    </rPh>
    <rPh sb="2" eb="4">
      <t>カイハツ</t>
    </rPh>
    <rPh sb="4" eb="6">
      <t>コウシャ</t>
    </rPh>
    <phoneticPr fontId="3"/>
  </si>
  <si>
    <t>土地開発公社健全化促進費</t>
    <rPh sb="0" eb="2">
      <t>トチ</t>
    </rPh>
    <rPh sb="2" eb="4">
      <t>カイハツ</t>
    </rPh>
    <rPh sb="4" eb="6">
      <t>コウシャ</t>
    </rPh>
    <rPh sb="6" eb="9">
      <t>ケンゼンカ</t>
    </rPh>
    <rPh sb="9" eb="11">
      <t>ソクシン</t>
    </rPh>
    <rPh sb="11" eb="12">
      <t>ヒ</t>
    </rPh>
    <phoneticPr fontId="3"/>
  </si>
  <si>
    <t>時価簿価差解消</t>
    <rPh sb="0" eb="2">
      <t>ジカ</t>
    </rPh>
    <rPh sb="2" eb="4">
      <t>ボカ</t>
    </rPh>
    <rPh sb="4" eb="5">
      <t>サ</t>
    </rPh>
    <rPh sb="5" eb="7">
      <t>カイショウ</t>
    </rPh>
    <phoneticPr fontId="3"/>
  </si>
  <si>
    <t>小松駅南ブロック複合施設建設助成費</t>
  </si>
  <si>
    <t>(同)青山ライフプロモーション</t>
    <rPh sb="1" eb="2">
      <t>ドウ</t>
    </rPh>
    <rPh sb="3" eb="5">
      <t>アオヤマ</t>
    </rPh>
    <phoneticPr fontId="3"/>
  </si>
  <si>
    <t>Komatsu A×Z Square</t>
    <phoneticPr fontId="3"/>
  </si>
  <si>
    <t>利子割交付金等(地方消費税交付金を除く）</t>
    <rPh sb="0" eb="2">
      <t>リシ</t>
    </rPh>
    <rPh sb="2" eb="3">
      <t>ワリ</t>
    </rPh>
    <rPh sb="3" eb="6">
      <t>コウフキン</t>
    </rPh>
    <rPh sb="6" eb="7">
      <t>トウ</t>
    </rPh>
    <rPh sb="8" eb="10">
      <t>チホウ</t>
    </rPh>
    <rPh sb="10" eb="13">
      <t>ショウヒゼイ</t>
    </rPh>
    <rPh sb="13" eb="16">
      <t>コウフキン</t>
    </rPh>
    <rPh sb="17" eb="18">
      <t>ノゾ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</si>
  <si>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</si>
  <si>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</si>
  <si>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寄附金</t>
    <rPh sb="0" eb="3">
      <t>キフキン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</si>
  <si>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</si>
  <si>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公益法人支出金</t>
    <rPh sb="0" eb="2">
      <t>コウエキ</t>
    </rPh>
    <rPh sb="2" eb="4">
      <t>ホウジン</t>
    </rPh>
    <rPh sb="4" eb="7">
      <t>シシュツキン</t>
    </rPh>
    <phoneticPr fontId="3"/>
  </si>
  <si>
    <t>大同工業</t>
    <rPh sb="0" eb="2">
      <t>ダイドウ</t>
    </rPh>
    <rPh sb="2" eb="4">
      <t>コウギョウ</t>
    </rPh>
    <phoneticPr fontId="3"/>
  </si>
  <si>
    <t>小松市土地開発公社</t>
  </si>
  <si>
    <t>（社福）小松市社会福祉協議会</t>
  </si>
  <si>
    <t>（財）小松市開発公社</t>
  </si>
  <si>
    <t>（財）小松市施設管理公社</t>
  </si>
  <si>
    <t>㈱こまつ賑わいセンター</t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</si>
  <si>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</si>
  <si>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下水道事業会計</t>
    <rPh sb="0" eb="3">
      <t>ゲスイドウ</t>
    </rPh>
    <rPh sb="3" eb="5">
      <t>ジギョウ</t>
    </rPh>
    <rPh sb="5" eb="7">
      <t>カイケイ</t>
    </rPh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</si>
  <si>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4"/>
  </si>
  <si>
    <t>南加賀ふるさと振興基金</t>
  </si>
  <si>
    <t>(一財)石川県労働者信用基金協会</t>
    <rPh sb="1" eb="2">
      <t>イチ</t>
    </rPh>
    <rPh sb="2" eb="3">
      <t>ザイ</t>
    </rPh>
    <rPh sb="4" eb="7">
      <t>イシカワケン</t>
    </rPh>
    <rPh sb="7" eb="10">
      <t>ロウドウシャ</t>
    </rPh>
    <rPh sb="10" eb="12">
      <t>シンヨウ</t>
    </rPh>
    <rPh sb="12" eb="14">
      <t>キキン</t>
    </rPh>
    <rPh sb="14" eb="16">
      <t>キョウカイ</t>
    </rPh>
    <phoneticPr fontId="1"/>
  </si>
  <si>
    <t>(一財)石川県繊維検査協会</t>
    <rPh sb="4" eb="7">
      <t>イシカワケン</t>
    </rPh>
    <rPh sb="7" eb="9">
      <t>センイ</t>
    </rPh>
    <rPh sb="9" eb="11">
      <t>ケンサ</t>
    </rPh>
    <rPh sb="11" eb="13">
      <t>キョウカイ</t>
    </rPh>
    <phoneticPr fontId="1"/>
  </si>
  <si>
    <t>(公財)木場潟公園協会</t>
    <rPh sb="1" eb="2">
      <t>コウ</t>
    </rPh>
    <rPh sb="2" eb="3">
      <t>ザイ</t>
    </rPh>
    <rPh sb="4" eb="6">
      <t>キバ</t>
    </rPh>
    <rPh sb="6" eb="7">
      <t>ガタ</t>
    </rPh>
    <rPh sb="7" eb="9">
      <t>コウエン</t>
    </rPh>
    <rPh sb="9" eb="11">
      <t>キョウカイ</t>
    </rPh>
    <phoneticPr fontId="1"/>
  </si>
  <si>
    <t>(公財)石川県林業労働対策基金</t>
    <rPh sb="1" eb="2">
      <t>コウ</t>
    </rPh>
    <rPh sb="2" eb="3">
      <t>ザイ</t>
    </rPh>
    <rPh sb="4" eb="7">
      <t>イシカワケン</t>
    </rPh>
    <rPh sb="7" eb="9">
      <t>リンギョウ</t>
    </rPh>
    <rPh sb="9" eb="11">
      <t>ロウドウ</t>
    </rPh>
    <rPh sb="11" eb="13">
      <t>タイサク</t>
    </rPh>
    <rPh sb="13" eb="15">
      <t>キキン</t>
    </rPh>
    <phoneticPr fontId="1"/>
  </si>
  <si>
    <t>(公社)石川県青果物価格安定資金協会</t>
    <rPh sb="1" eb="3">
      <t>コウシャ</t>
    </rPh>
    <rPh sb="4" eb="7">
      <t>イシカワケン</t>
    </rPh>
    <rPh sb="7" eb="10">
      <t>セイカブツ</t>
    </rPh>
    <rPh sb="10" eb="12">
      <t>カカク</t>
    </rPh>
    <rPh sb="12" eb="14">
      <t>アンテイ</t>
    </rPh>
    <rPh sb="14" eb="16">
      <t>シキン</t>
    </rPh>
    <rPh sb="16" eb="18">
      <t>キョウカイ</t>
    </rPh>
    <phoneticPr fontId="1"/>
  </si>
  <si>
    <t>(公社)石川県防犯協会連合会</t>
    <rPh sb="4" eb="7">
      <t>イシカワケン</t>
    </rPh>
    <rPh sb="7" eb="9">
      <t>ボウハン</t>
    </rPh>
    <rPh sb="9" eb="11">
      <t>キョウカイ</t>
    </rPh>
    <rPh sb="11" eb="14">
      <t>レンゴウカイ</t>
    </rPh>
    <phoneticPr fontId="1"/>
  </si>
  <si>
    <t>石川県酪農ヘルパー基金</t>
    <rPh sb="0" eb="3">
      <t>イシカワケン</t>
    </rPh>
    <rPh sb="3" eb="5">
      <t>ラクノウ</t>
    </rPh>
    <rPh sb="9" eb="11">
      <t>キキン</t>
    </rPh>
    <phoneticPr fontId="2"/>
  </si>
  <si>
    <t>(一社)石川県労働者福祉協議会</t>
    <rPh sb="1" eb="3">
      <t>イッシャ</t>
    </rPh>
    <rPh sb="4" eb="7">
      <t>イシカワケン</t>
    </rPh>
    <rPh sb="7" eb="10">
      <t>ロウドウシャ</t>
    </rPh>
    <rPh sb="10" eb="12">
      <t>フクシ</t>
    </rPh>
    <rPh sb="12" eb="15">
      <t>キョウギカイ</t>
    </rPh>
    <phoneticPr fontId="1"/>
  </si>
  <si>
    <t>(一社)石川県主要農作物種子協会</t>
    <rPh sb="1" eb="3">
      <t>イッシャ</t>
    </rPh>
    <rPh sb="4" eb="7">
      <t>イシカワケン</t>
    </rPh>
    <rPh sb="7" eb="9">
      <t>シュヨウ</t>
    </rPh>
    <rPh sb="9" eb="12">
      <t>ノウサクモツ</t>
    </rPh>
    <rPh sb="12" eb="14">
      <t>シュシ</t>
    </rPh>
    <rPh sb="14" eb="16">
      <t>キョウカイ</t>
    </rPh>
    <phoneticPr fontId="1"/>
  </si>
  <si>
    <t>(公財)石川県産業創出支援機構</t>
    <rPh sb="4" eb="7">
      <t>イシカワケン</t>
    </rPh>
    <rPh sb="7" eb="9">
      <t>サンギョウ</t>
    </rPh>
    <rPh sb="9" eb="11">
      <t>ソウシュツ</t>
    </rPh>
    <rPh sb="11" eb="13">
      <t>シエン</t>
    </rPh>
    <rPh sb="13" eb="15">
      <t>キコウ</t>
    </rPh>
    <phoneticPr fontId="1"/>
  </si>
  <si>
    <t>(公財)石川県文教会館</t>
    <rPh sb="1" eb="2">
      <t>コウ</t>
    </rPh>
    <rPh sb="2" eb="3">
      <t>ザイ</t>
    </rPh>
    <rPh sb="4" eb="7">
      <t>イシカワケン</t>
    </rPh>
    <rPh sb="7" eb="9">
      <t>ブンキョウ</t>
    </rPh>
    <rPh sb="9" eb="11">
      <t>カイカン</t>
    </rPh>
    <phoneticPr fontId="1"/>
  </si>
  <si>
    <t>(公財)石川県消防協会</t>
    <rPh sb="1" eb="2">
      <t>コウ</t>
    </rPh>
    <rPh sb="2" eb="3">
      <t>ザイ</t>
    </rPh>
    <rPh sb="4" eb="7">
      <t>イシカワケン</t>
    </rPh>
    <rPh sb="7" eb="9">
      <t>ショウボウ</t>
    </rPh>
    <rPh sb="9" eb="11">
      <t>キョウカイ</t>
    </rPh>
    <phoneticPr fontId="1"/>
  </si>
  <si>
    <t>(公財)石川県臓器移植推進財団</t>
    <rPh sb="1" eb="2">
      <t>コウ</t>
    </rPh>
    <rPh sb="2" eb="3">
      <t>ザイ</t>
    </rPh>
    <phoneticPr fontId="1"/>
  </si>
  <si>
    <t>(公財)石川県暴力追放運動推進センター</t>
    <rPh sb="1" eb="2">
      <t>コウ</t>
    </rPh>
    <rPh sb="2" eb="3">
      <t>ザイ</t>
    </rPh>
    <rPh sb="4" eb="7">
      <t>イシカワケン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1"/>
  </si>
  <si>
    <t>(公財)石川県緑化推進委員会</t>
    <rPh sb="1" eb="2">
      <t>コウ</t>
    </rPh>
    <rPh sb="2" eb="3">
      <t>ザイ</t>
    </rPh>
    <rPh sb="4" eb="7">
      <t>イシカワケン</t>
    </rPh>
    <rPh sb="7" eb="9">
      <t>リョクカ</t>
    </rPh>
    <rPh sb="9" eb="11">
      <t>スイシン</t>
    </rPh>
    <rPh sb="11" eb="14">
      <t>イインカイ</t>
    </rPh>
    <phoneticPr fontId="1"/>
  </si>
  <si>
    <t>(公財)いしかわまちづくり技術センター</t>
    <rPh sb="1" eb="2">
      <t>コウ</t>
    </rPh>
    <rPh sb="2" eb="3">
      <t>ザイ</t>
    </rPh>
    <rPh sb="13" eb="15">
      <t>ギジュツ</t>
    </rPh>
    <phoneticPr fontId="1"/>
  </si>
  <si>
    <t>(一財)石川県芸術文化協会</t>
    <rPh sb="1" eb="2">
      <t>イチ</t>
    </rPh>
    <rPh sb="2" eb="3">
      <t>ザイ</t>
    </rPh>
    <rPh sb="4" eb="7">
      <t>イシカワケン</t>
    </rPh>
    <rPh sb="7" eb="9">
      <t>ゲイジュツ</t>
    </rPh>
    <rPh sb="9" eb="11">
      <t>ブンカ</t>
    </rPh>
    <rPh sb="11" eb="13">
      <t>キョウカイ</t>
    </rPh>
    <phoneticPr fontId="1"/>
  </si>
  <si>
    <t>有限会社蛍舞</t>
    <phoneticPr fontId="3"/>
  </si>
  <si>
    <t>石川県信用保証協会
（出資金）</t>
    <rPh sb="11" eb="14">
      <t>シュッシキン</t>
    </rPh>
    <phoneticPr fontId="3"/>
  </si>
  <si>
    <t>石川県信用保証協会
（出捐金）</t>
    <rPh sb="11" eb="13">
      <t>シュツエン</t>
    </rPh>
    <rPh sb="13" eb="14">
      <t>キン</t>
    </rPh>
    <phoneticPr fontId="3"/>
  </si>
  <si>
    <t>(一財)こまつ看護学校</t>
    <phoneticPr fontId="3"/>
  </si>
  <si>
    <t>北国不動産㈱</t>
    <rPh sb="0" eb="2">
      <t>キタグニ</t>
    </rPh>
    <rPh sb="2" eb="4">
      <t>フドウ</t>
    </rPh>
    <rPh sb="4" eb="5">
      <t>サン</t>
    </rPh>
    <phoneticPr fontId="2"/>
  </si>
  <si>
    <t>北陸鉄道㈱</t>
    <rPh sb="0" eb="2">
      <t>ホクリク</t>
    </rPh>
    <rPh sb="2" eb="4">
      <t>テツドウ</t>
    </rPh>
    <phoneticPr fontId="2"/>
  </si>
  <si>
    <t>北国リゾート開発㈱</t>
    <rPh sb="0" eb="2">
      <t>キタグニ</t>
    </rPh>
    <rPh sb="6" eb="8">
      <t>カイハツ</t>
    </rPh>
    <phoneticPr fontId="2"/>
  </si>
  <si>
    <t>㈱エフエム石川</t>
    <rPh sb="5" eb="7">
      <t>イシカワ</t>
    </rPh>
    <phoneticPr fontId="2"/>
  </si>
  <si>
    <t>北陸メディアセンター</t>
    <rPh sb="0" eb="2">
      <t>ホクリク</t>
    </rPh>
    <phoneticPr fontId="2"/>
  </si>
  <si>
    <t>㈱北陸放送</t>
    <rPh sb="1" eb="3">
      <t>ホクリク</t>
    </rPh>
    <rPh sb="3" eb="5">
      <t>ホウソウ</t>
    </rPh>
    <phoneticPr fontId="2"/>
  </si>
  <si>
    <t>かが森林組合</t>
    <phoneticPr fontId="3"/>
  </si>
  <si>
    <t>石川県農業信用基金協会</t>
    <phoneticPr fontId="3"/>
  </si>
  <si>
    <t>地方公共団体金融機構</t>
    <phoneticPr fontId="3"/>
  </si>
  <si>
    <t>(公財)いしかわ農業総合支援機構</t>
    <phoneticPr fontId="3"/>
  </si>
  <si>
    <t>北陸エアターミナルビル㈱</t>
    <phoneticPr fontId="3"/>
  </si>
  <si>
    <t>㈱テレビ小松</t>
    <phoneticPr fontId="3"/>
  </si>
  <si>
    <t>㈱ラジオこまつ</t>
    <phoneticPr fontId="3"/>
  </si>
  <si>
    <t>企業立地助成費</t>
    <phoneticPr fontId="3"/>
  </si>
  <si>
    <t>定住促進費</t>
    <phoneticPr fontId="3"/>
  </si>
  <si>
    <t>農業経営体育成支援費</t>
    <phoneticPr fontId="3"/>
  </si>
  <si>
    <t>水利施設改修費</t>
    <phoneticPr fontId="3"/>
  </si>
  <si>
    <t>その他</t>
    <rPh sb="2" eb="3">
      <t>タ</t>
    </rPh>
    <phoneticPr fontId="3"/>
  </si>
  <si>
    <t>その他の補助金等</t>
    <phoneticPr fontId="3"/>
  </si>
  <si>
    <t>←その他の補助金は多岐にわたるので合計しか記載しない方向で</t>
    <rPh sb="3" eb="4">
      <t>タ</t>
    </rPh>
    <rPh sb="5" eb="8">
      <t>ホジョキン</t>
    </rPh>
    <rPh sb="9" eb="11">
      <t>タキ</t>
    </rPh>
    <rPh sb="17" eb="19">
      <t>ゴウケイ</t>
    </rPh>
    <rPh sb="21" eb="23">
      <t>キサイ</t>
    </rPh>
    <rPh sb="26" eb="28">
      <t>ホウコウ</t>
    </rPh>
    <phoneticPr fontId="3"/>
  </si>
  <si>
    <t>要求払預金等</t>
    <rPh sb="0" eb="2">
      <t>ヨウキュウ</t>
    </rPh>
    <rPh sb="2" eb="3">
      <t>ハラ</t>
    </rPh>
    <rPh sb="3" eb="5">
      <t>ヨキン</t>
    </rPh>
    <rPh sb="5" eb="6">
      <t>トウ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</si>
  <si>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</si>
  <si>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</si>
  <si>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</si>
  <si>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（単位：千円）</t>
    <phoneticPr fontId="3"/>
  </si>
  <si>
    <t>34-38</t>
    <phoneticPr fontId="3"/>
  </si>
  <si>
    <t>39-43</t>
    <phoneticPr fontId="3"/>
  </si>
  <si>
    <t>49-</t>
    <phoneticPr fontId="3"/>
  </si>
  <si>
    <t>44-49</t>
    <phoneticPr fontId="3"/>
  </si>
  <si>
    <t>(公財)石川県下水道公社</t>
    <phoneticPr fontId="3"/>
  </si>
  <si>
    <t>下水道会計</t>
    <rPh sb="0" eb="3">
      <t>ゲスイドウ</t>
    </rPh>
    <rPh sb="3" eb="5">
      <t>カイケイ</t>
    </rPh>
    <phoneticPr fontId="3"/>
  </si>
  <si>
    <t>水道事業会計
（簡易水道分）</t>
    <rPh sb="0" eb="2">
      <t>スイドウ</t>
    </rPh>
    <rPh sb="2" eb="4">
      <t>ジギョウ</t>
    </rPh>
    <rPh sb="4" eb="6">
      <t>カイケイ</t>
    </rPh>
    <rPh sb="8" eb="10">
      <t>カンイ</t>
    </rPh>
    <rPh sb="10" eb="12">
      <t>スイドウ</t>
    </rPh>
    <rPh sb="12" eb="13">
      <t>ブン</t>
    </rPh>
    <phoneticPr fontId="4"/>
  </si>
  <si>
    <t>下水道事業会計
（農業集落排水分）</t>
    <rPh sb="0" eb="3">
      <t>ゲスイドウ</t>
    </rPh>
    <rPh sb="3" eb="5">
      <t>ジギョウ</t>
    </rPh>
    <rPh sb="5" eb="7">
      <t>カイケイ</t>
    </rPh>
    <rPh sb="9" eb="11">
      <t>ノウギョウ</t>
    </rPh>
    <rPh sb="11" eb="13">
      <t>シュウラク</t>
    </rPh>
    <rPh sb="13" eb="15">
      <t>ハイスイ</t>
    </rPh>
    <rPh sb="15" eb="16">
      <t>ブン</t>
    </rPh>
    <phoneticPr fontId="4"/>
  </si>
  <si>
    <t>（単位：千円）</t>
    <rPh sb="1" eb="3">
      <t>タンイ</t>
    </rPh>
    <rPh sb="4" eb="6">
      <t>センエン</t>
    </rPh>
    <phoneticPr fontId="12"/>
  </si>
  <si>
    <t>－</t>
    <phoneticPr fontId="3"/>
  </si>
  <si>
    <t>（単位：千円）</t>
    <rPh sb="1" eb="3">
      <t>タンイ</t>
    </rPh>
    <rPh sb="4" eb="5">
      <t>セン</t>
    </rPh>
    <rPh sb="5" eb="6">
      <t>エン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</si>
</sst>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,;\-#,##0,;&quot;-&quot;"/>
    <numFmt numFmtId="177" formatCode="#,##0;&quot;△ &quot;#,##0"/>
    <numFmt numFmtId="178" formatCode="0.000"/>
    <numFmt numFmtId="179" formatCode="0.0%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9" fillId="0" borderId="30">
      <alignment horizontal="center" vertical="center"/>
    </xf>
  </cellStyleXfs>
  <cellXfs count="286">
    <xf numFmtId="0" fontId="0" fillId="0" borderId="0" xfId="0">
      <alignment vertical="center"/>
    </xf>
    <xf numFmtId="0" fontId="6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>
      <alignment vertical="center"/>
    </xf>
    <xf numFmtId="0" fontId="5" fillId="0" borderId="5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0" fillId="0" borderId="5" xfId="0" applyBorder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6" fillId="0" borderId="1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right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176" fontId="27" fillId="0" borderId="17" xfId="1" applyNumberFormat="1" applyFont="1" applyBorder="1" applyAlignment="1">
      <alignment vertical="center"/>
    </xf>
    <xf numFmtId="176" fontId="27" fillId="0" borderId="16" xfId="1" applyNumberFormat="1" applyFont="1" applyBorder="1" applyAlignment="1">
      <alignment vertical="center"/>
    </xf>
    <xf numFmtId="176" fontId="27" fillId="0" borderId="1" xfId="1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30" fillId="0" borderId="16" xfId="0" applyFont="1" applyBorder="1" applyAlignment="1">
      <alignment horizontal="left" vertical="center" wrapText="1"/>
    </xf>
    <xf numFmtId="0" fontId="30" fillId="0" borderId="3" xfId="0" applyFont="1" applyBorder="1">
      <alignment vertical="center"/>
    </xf>
    <xf numFmtId="0" fontId="30" fillId="0" borderId="13" xfId="0" applyFont="1" applyBorder="1">
      <alignment vertical="center"/>
    </xf>
    <xf numFmtId="0" fontId="30" fillId="0" borderId="7" xfId="0" applyFont="1" applyBorder="1" applyAlignment="1">
      <alignment horizontal="left" vertical="center" wrapText="1"/>
    </xf>
    <xf numFmtId="0" fontId="30" fillId="0" borderId="7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7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8" fillId="0" borderId="16" xfId="3" applyFont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6" xfId="3" applyFont="1" applyBorder="1" applyAlignment="1">
      <alignment horizontal="centerContinuous" vertical="center" wrapText="1"/>
    </xf>
    <xf numFmtId="0" fontId="8" fillId="0" borderId="3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>
      <alignment vertical="center"/>
    </xf>
    <xf numFmtId="177" fontId="0" fillId="2" borderId="16" xfId="1" applyNumberFormat="1" applyFont="1" applyFill="1" applyBorder="1">
      <alignment vertical="center"/>
    </xf>
    <xf numFmtId="177" fontId="0" fillId="2" borderId="13" xfId="1" applyNumberFormat="1" applyFont="1" applyFill="1" applyBorder="1" applyAlignment="1">
      <alignment horizontal="right" vertical="center"/>
    </xf>
    <xf numFmtId="177" fontId="0" fillId="2" borderId="16" xfId="1" applyNumberFormat="1" applyFont="1" applyFill="1" applyBorder="1" applyAlignment="1">
      <alignment horizontal="right" vertical="center"/>
    </xf>
    <xf numFmtId="38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177" fontId="16" fillId="2" borderId="16" xfId="1" applyNumberFormat="1" applyFont="1" applyFill="1" applyBorder="1">
      <alignment vertical="center"/>
    </xf>
    <xf numFmtId="177" fontId="16" fillId="2" borderId="13" xfId="1" applyNumberFormat="1" applyFont="1" applyFill="1" applyBorder="1" applyAlignment="1">
      <alignment horizontal="right" vertical="center"/>
    </xf>
    <xf numFmtId="177" fontId="16" fillId="2" borderId="16" xfId="1" applyNumberFormat="1" applyFont="1" applyFill="1" applyBorder="1" applyAlignment="1">
      <alignment horizontal="right" vertical="center"/>
    </xf>
    <xf numFmtId="177" fontId="16" fillId="2" borderId="10" xfId="1" applyNumberFormat="1" applyFont="1" applyFill="1" applyBorder="1">
      <alignment vertical="center"/>
    </xf>
    <xf numFmtId="177" fontId="16" fillId="2" borderId="6" xfId="1" applyNumberFormat="1" applyFont="1" applyFill="1" applyBorder="1" applyAlignment="1">
      <alignment horizontal="right" vertical="center"/>
    </xf>
    <xf numFmtId="177" fontId="16" fillId="2" borderId="10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0" fontId="30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38" fontId="9" fillId="0" borderId="19" xfId="1" applyFont="1" applyBorder="1">
      <alignment vertical="center"/>
    </xf>
    <xf numFmtId="38" fontId="9" fillId="0" borderId="16" xfId="1" applyFont="1" applyBorder="1">
      <alignment vertical="center"/>
    </xf>
    <xf numFmtId="38" fontId="6" fillId="0" borderId="16" xfId="1" applyFont="1" applyBorder="1">
      <alignment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38" fontId="9" fillId="0" borderId="16" xfId="1" applyFont="1" applyBorder="1" applyAlignment="1">
      <alignment vertical="center" wrapText="1"/>
    </xf>
    <xf numFmtId="38" fontId="9" fillId="0" borderId="16" xfId="1" applyFont="1" applyBorder="1" applyAlignme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vertical="center"/>
    </xf>
    <xf numFmtId="38" fontId="15" fillId="0" borderId="0" xfId="1" applyFont="1" applyBorder="1" applyAlignment="1">
      <alignment horizontal="center" vertical="center"/>
    </xf>
    <xf numFmtId="38" fontId="18" fillId="0" borderId="0" xfId="1" applyFont="1" applyBorder="1" applyAlignment="1">
      <alignment horizontal="right" vertical="center"/>
    </xf>
    <xf numFmtId="38" fontId="16" fillId="0" borderId="0" xfId="1" applyFont="1" applyBorder="1" applyAlignment="1">
      <alignment horizontal="left" vertical="center"/>
    </xf>
    <xf numFmtId="38" fontId="9" fillId="0" borderId="16" xfId="1" applyFont="1" applyBorder="1" applyAlignment="1">
      <alignment horizontal="center" vertical="center" wrapText="1"/>
    </xf>
    <xf numFmtId="38" fontId="9" fillId="0" borderId="0" xfId="1" applyFont="1">
      <alignment vertical="center"/>
    </xf>
    <xf numFmtId="38" fontId="6" fillId="0" borderId="0" xfId="1" applyFont="1">
      <alignment vertical="center"/>
    </xf>
    <xf numFmtId="38" fontId="9" fillId="0" borderId="18" xfId="1" applyFont="1" applyBorder="1">
      <alignment vertical="center"/>
    </xf>
    <xf numFmtId="38" fontId="9" fillId="0" borderId="10" xfId="1" applyFont="1" applyBorder="1">
      <alignment vertical="center"/>
    </xf>
    <xf numFmtId="38" fontId="9" fillId="0" borderId="16" xfId="1" applyFont="1" applyBorder="1" applyAlignment="1">
      <alignment horizontal="left" vertical="center"/>
    </xf>
    <xf numFmtId="38" fontId="9" fillId="0" borderId="20" xfId="1" applyFont="1" applyBorder="1" applyAlignment="1">
      <alignment horizontal="center" vertical="center"/>
    </xf>
    <xf numFmtId="38" fontId="9" fillId="0" borderId="20" xfId="1" applyFont="1" applyBorder="1">
      <alignment vertical="center"/>
    </xf>
    <xf numFmtId="38" fontId="9" fillId="0" borderId="9" xfId="1" applyFont="1" applyBorder="1">
      <alignment vertical="center"/>
    </xf>
    <xf numFmtId="38" fontId="9" fillId="0" borderId="10" xfId="1" applyFont="1" applyBorder="1" applyAlignment="1">
      <alignment horizontal="center" vertical="center"/>
    </xf>
    <xf numFmtId="38" fontId="21" fillId="0" borderId="11" xfId="1" applyFont="1" applyBorder="1">
      <alignment vertical="center"/>
    </xf>
    <xf numFmtId="38" fontId="16" fillId="0" borderId="11" xfId="1" applyFont="1" applyBorder="1" applyAlignment="1">
      <alignment horizontal="left" vertical="center"/>
    </xf>
    <xf numFmtId="38" fontId="17" fillId="0" borderId="0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6" fillId="0" borderId="0" xfId="1" applyFont="1" applyBorder="1">
      <alignment vertical="center"/>
    </xf>
    <xf numFmtId="38" fontId="22" fillId="0" borderId="16" xfId="1" applyFont="1" applyBorder="1" applyAlignment="1">
      <alignment vertical="center"/>
    </xf>
    <xf numFmtId="38" fontId="22" fillId="0" borderId="23" xfId="1" applyFont="1" applyBorder="1">
      <alignment vertical="center"/>
    </xf>
    <xf numFmtId="38" fontId="22" fillId="0" borderId="13" xfId="1" applyFont="1" applyBorder="1">
      <alignment vertical="center"/>
    </xf>
    <xf numFmtId="38" fontId="22" fillId="0" borderId="16" xfId="1" applyFont="1" applyBorder="1">
      <alignment vertical="center"/>
    </xf>
    <xf numFmtId="38" fontId="22" fillId="0" borderId="13" xfId="1" applyFont="1" applyBorder="1" applyAlignment="1">
      <alignment vertical="center"/>
    </xf>
    <xf numFmtId="38" fontId="27" fillId="0" borderId="17" xfId="1" applyFont="1" applyBorder="1" applyAlignment="1">
      <alignment vertical="center"/>
    </xf>
    <xf numFmtId="38" fontId="27" fillId="0" borderId="16" xfId="1" applyFont="1" applyBorder="1" applyAlignment="1">
      <alignment vertical="center"/>
    </xf>
    <xf numFmtId="40" fontId="27" fillId="0" borderId="16" xfId="1" applyNumberFormat="1" applyFont="1" applyBorder="1" applyAlignment="1">
      <alignment vertical="center"/>
    </xf>
    <xf numFmtId="38" fontId="26" fillId="0" borderId="0" xfId="1" applyFont="1" applyAlignment="1">
      <alignment horizontal="right"/>
    </xf>
    <xf numFmtId="38" fontId="8" fillId="0" borderId="16" xfId="1" applyFont="1" applyBorder="1" applyAlignment="1">
      <alignment horizontal="center" vertical="center" wrapText="1"/>
    </xf>
    <xf numFmtId="38" fontId="8" fillId="0" borderId="16" xfId="1" applyFont="1" applyBorder="1" applyAlignment="1">
      <alignment vertical="center"/>
    </xf>
    <xf numFmtId="38" fontId="6" fillId="0" borderId="16" xfId="0" applyNumberFormat="1" applyFont="1" applyBorder="1">
      <alignment vertical="center"/>
    </xf>
    <xf numFmtId="38" fontId="6" fillId="0" borderId="31" xfId="0" applyNumberFormat="1" applyFont="1" applyBorder="1">
      <alignment vertical="center"/>
    </xf>
    <xf numFmtId="0" fontId="6" fillId="0" borderId="31" xfId="0" applyFont="1" applyBorder="1">
      <alignment vertical="center"/>
    </xf>
    <xf numFmtId="0" fontId="6" fillId="0" borderId="16" xfId="0" applyFont="1" applyBorder="1" applyAlignment="1">
      <alignment vertical="center" wrapText="1"/>
    </xf>
    <xf numFmtId="179" fontId="6" fillId="0" borderId="16" xfId="0" applyNumberFormat="1" applyFont="1" applyBorder="1">
      <alignment vertical="center"/>
    </xf>
    <xf numFmtId="3" fontId="6" fillId="0" borderId="16" xfId="0" applyNumberFormat="1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16" xfId="2" applyFont="1" applyBorder="1">
      <alignment vertical="center"/>
    </xf>
    <xf numFmtId="38" fontId="5" fillId="0" borderId="16" xfId="1" applyFont="1" applyBorder="1">
      <alignment vertical="center"/>
    </xf>
    <xf numFmtId="0" fontId="5" fillId="0" borderId="16" xfId="2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>
      <alignment vertical="center"/>
    </xf>
    <xf numFmtId="177" fontId="6" fillId="0" borderId="16" xfId="1" applyNumberFormat="1" applyFont="1" applyBorder="1">
      <alignment vertical="center"/>
    </xf>
    <xf numFmtId="38" fontId="6" fillId="0" borderId="16" xfId="1" applyFont="1" applyBorder="1" applyAlignment="1">
      <alignment vertical="center" wrapText="1"/>
    </xf>
    <xf numFmtId="38" fontId="6" fillId="0" borderId="16" xfId="1" quotePrefix="1" applyFont="1" applyBorder="1" applyAlignment="1">
      <alignment horizontal="right" vertical="center"/>
    </xf>
    <xf numFmtId="38" fontId="6" fillId="0" borderId="16" xfId="1" applyFont="1" applyBorder="1" applyAlignment="1">
      <alignment vertical="center" wrapText="1"/>
    </xf>
    <xf numFmtId="0" fontId="8" fillId="0" borderId="13" xfId="3" applyFont="1" applyBorder="1" applyAlignment="1">
      <alignment horizontal="center" vertical="center"/>
    </xf>
    <xf numFmtId="38" fontId="6" fillId="0" borderId="3" xfId="1" applyFont="1" applyBorder="1" applyAlignment="1">
      <alignment vertical="center" wrapText="1"/>
    </xf>
    <xf numFmtId="38" fontId="6" fillId="0" borderId="13" xfId="1" applyFont="1" applyBorder="1" applyAlignment="1">
      <alignment vertical="center" wrapText="1"/>
    </xf>
    <xf numFmtId="0" fontId="6" fillId="0" borderId="16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 wrapText="1"/>
    </xf>
    <xf numFmtId="0" fontId="6" fillId="0" borderId="16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2" borderId="16" xfId="2" applyFont="1" applyFill="1" applyBorder="1" applyAlignment="1">
      <alignment horizontal="left" vertical="center"/>
    </xf>
    <xf numFmtId="0" fontId="6" fillId="2" borderId="16" xfId="2" applyFont="1" applyFill="1" applyBorder="1" applyAlignment="1">
      <alignment horizontal="left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left" vertical="center" wrapText="1"/>
    </xf>
    <xf numFmtId="0" fontId="6" fillId="0" borderId="16" xfId="2" applyFont="1" applyFill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0" borderId="13" xfId="2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38" fontId="30" fillId="0" borderId="3" xfId="1" applyFont="1" applyBorder="1" applyAlignment="1">
      <alignment vertical="center"/>
    </xf>
    <xf numFmtId="38" fontId="30" fillId="0" borderId="13" xfId="1" applyFont="1" applyBorder="1" applyAlignment="1">
      <alignment vertical="center"/>
    </xf>
    <xf numFmtId="0" fontId="30" fillId="0" borderId="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2" borderId="7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30" fillId="0" borderId="5" xfId="0" applyFont="1" applyBorder="1" applyAlignment="1">
      <alignment horizontal="right" vertical="center"/>
    </xf>
    <xf numFmtId="0" fontId="30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7" xfId="0" applyFont="1" applyFill="1" applyBorder="1" applyAlignment="1">
      <alignment horizontal="left" vertical="center" wrapText="1"/>
    </xf>
    <xf numFmtId="0" fontId="30" fillId="2" borderId="6" xfId="0" applyFont="1" applyFill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8" fillId="0" borderId="1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2" borderId="1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3" xfId="3" applyFont="1" applyBorder="1" applyAlignment="1">
      <alignment vertical="center" shrinkToFit="1"/>
    </xf>
    <xf numFmtId="0" fontId="8" fillId="0" borderId="13" xfId="3" applyFont="1" applyBorder="1" applyAlignment="1">
      <alignment vertical="center" shrinkToFit="1"/>
    </xf>
    <xf numFmtId="38" fontId="21" fillId="2" borderId="0" xfId="1" applyFont="1" applyFill="1" applyAlignment="1">
      <alignment horizontal="left" vertical="center" wrapText="1"/>
    </xf>
    <xf numFmtId="38" fontId="30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38" fontId="27" fillId="0" borderId="23" xfId="0" applyNumberFormat="1" applyFont="1" applyBorder="1" applyAlignment="1">
      <alignment horizontal="center" vertical="center" wrapText="1"/>
    </xf>
    <xf numFmtId="176" fontId="27" fillId="0" borderId="23" xfId="0" applyNumberFormat="1" applyFont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/>
    <cellStyle name="標準_附属明細表PL・NW・WS　20060423修正版" xfId="3"/>
    <cellStyle name="標準１" xfId="4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T52"/>
  <sheetViews>
    <sheetView tabSelected="1" view="pageBreakPreview" topLeftCell="A7" zoomScaleNormal="100" zoomScaleSheetLayoutView="100" workbookViewId="0">
      <selection activeCell="W16" sqref="W16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 x14ac:dyDescent="0.15">
      <c r="A1" s="195" t="s">
        <v>13</v>
      </c>
      <c r="B1" s="196"/>
      <c r="C1" s="196"/>
      <c r="D1" s="196"/>
      <c r="E1" s="196"/>
    </row>
    <row r="2" spans="1:19" ht="24.75" customHeight="1" x14ac:dyDescent="0.15">
      <c r="A2" s="197" t="s">
        <v>14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1:19" ht="19.5" customHeight="1" x14ac:dyDescent="0.15">
      <c r="A3" s="195" t="s">
        <v>15</v>
      </c>
      <c r="B3" s="196"/>
      <c r="C3" s="196"/>
      <c r="D3" s="196"/>
      <c r="E3" s="196"/>
      <c r="F3" s="196"/>
      <c r="G3" s="196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7.25" customHeight="1" x14ac:dyDescent="0.15">
      <c r="A4" s="198" t="s">
        <v>183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</row>
    <row r="5" spans="1:19" ht="16.5" customHeight="1" x14ac:dyDescent="0.15">
      <c r="A5" s="195" t="s">
        <v>16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</row>
    <row r="6" spans="1:19" ht="1.5" customHeight="1" x14ac:dyDescent="0.15"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</row>
    <row r="7" spans="1:19" ht="20.25" customHeight="1" x14ac:dyDescent="0.15">
      <c r="A7" s="3"/>
      <c r="B7" s="4" t="s">
        <v>17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 t="s">
        <v>373</v>
      </c>
      <c r="R7" s="6"/>
      <c r="S7" s="3"/>
    </row>
    <row r="8" spans="1:19" ht="37.5" customHeight="1" x14ac:dyDescent="0.15">
      <c r="A8" s="3"/>
      <c r="B8" s="187" t="s">
        <v>18</v>
      </c>
      <c r="C8" s="187"/>
      <c r="D8" s="203" t="s">
        <v>19</v>
      </c>
      <c r="E8" s="200"/>
      <c r="F8" s="203" t="s">
        <v>20</v>
      </c>
      <c r="G8" s="200"/>
      <c r="H8" s="203" t="s">
        <v>21</v>
      </c>
      <c r="I8" s="200"/>
      <c r="J8" s="203" t="s">
        <v>22</v>
      </c>
      <c r="K8" s="200"/>
      <c r="L8" s="203" t="s">
        <v>23</v>
      </c>
      <c r="M8" s="200"/>
      <c r="N8" s="200" t="s">
        <v>24</v>
      </c>
      <c r="O8" s="187"/>
      <c r="P8" s="201" t="s">
        <v>25</v>
      </c>
      <c r="Q8" s="202"/>
      <c r="R8" s="8"/>
      <c r="S8" s="3"/>
    </row>
    <row r="9" spans="1:19" ht="14.1" customHeight="1" x14ac:dyDescent="0.15">
      <c r="A9" s="3"/>
      <c r="B9" s="181" t="s">
        <v>26</v>
      </c>
      <c r="C9" s="181"/>
      <c r="D9" s="176">
        <v>126106363</v>
      </c>
      <c r="E9" s="177"/>
      <c r="F9" s="176">
        <v>2024840</v>
      </c>
      <c r="G9" s="177"/>
      <c r="H9" s="176">
        <v>542908</v>
      </c>
      <c r="I9" s="177"/>
      <c r="J9" s="176">
        <v>127588296</v>
      </c>
      <c r="K9" s="177"/>
      <c r="L9" s="176">
        <v>52209441</v>
      </c>
      <c r="M9" s="177"/>
      <c r="N9" s="176">
        <v>2286549</v>
      </c>
      <c r="O9" s="177"/>
      <c r="P9" s="176">
        <v>75378855</v>
      </c>
      <c r="Q9" s="177"/>
      <c r="R9" s="8"/>
      <c r="S9" s="3"/>
    </row>
    <row r="10" spans="1:19" ht="14.1" customHeight="1" x14ac:dyDescent="0.15">
      <c r="A10" s="3"/>
      <c r="B10" s="181" t="s">
        <v>27</v>
      </c>
      <c r="C10" s="181"/>
      <c r="D10" s="176">
        <v>26612557</v>
      </c>
      <c r="E10" s="177"/>
      <c r="F10" s="176">
        <v>40029</v>
      </c>
      <c r="G10" s="177"/>
      <c r="H10" s="176">
        <v>159465</v>
      </c>
      <c r="I10" s="177"/>
      <c r="J10" s="176">
        <v>26493121</v>
      </c>
      <c r="K10" s="177"/>
      <c r="L10" s="176">
        <v>0</v>
      </c>
      <c r="M10" s="177"/>
      <c r="N10" s="176">
        <v>0</v>
      </c>
      <c r="O10" s="177"/>
      <c r="P10" s="176">
        <v>26493121</v>
      </c>
      <c r="Q10" s="177"/>
      <c r="R10" s="8"/>
      <c r="S10" s="3"/>
    </row>
    <row r="11" spans="1:19" ht="14.1" customHeight="1" x14ac:dyDescent="0.15">
      <c r="A11" s="3"/>
      <c r="B11" s="182" t="s">
        <v>28</v>
      </c>
      <c r="C11" s="182"/>
      <c r="D11" s="176">
        <v>1103679</v>
      </c>
      <c r="E11" s="177"/>
      <c r="F11" s="176">
        <v>0</v>
      </c>
      <c r="G11" s="177"/>
      <c r="H11" s="176">
        <v>0</v>
      </c>
      <c r="I11" s="177"/>
      <c r="J11" s="176">
        <v>1103679</v>
      </c>
      <c r="K11" s="177"/>
      <c r="L11" s="176">
        <v>0</v>
      </c>
      <c r="M11" s="177"/>
      <c r="N11" s="176">
        <v>0</v>
      </c>
      <c r="O11" s="177"/>
      <c r="P11" s="176">
        <v>1103679</v>
      </c>
      <c r="Q11" s="177"/>
      <c r="R11" s="8"/>
      <c r="S11" s="3"/>
    </row>
    <row r="12" spans="1:19" ht="14.1" customHeight="1" x14ac:dyDescent="0.15">
      <c r="A12" s="3"/>
      <c r="B12" s="182" t="s">
        <v>29</v>
      </c>
      <c r="C12" s="182"/>
      <c r="D12" s="176">
        <v>94681211</v>
      </c>
      <c r="E12" s="177"/>
      <c r="F12" s="176">
        <v>714744</v>
      </c>
      <c r="G12" s="177"/>
      <c r="H12" s="176">
        <v>310654</v>
      </c>
      <c r="I12" s="177"/>
      <c r="J12" s="176">
        <v>95085300</v>
      </c>
      <c r="K12" s="177"/>
      <c r="L12" s="176">
        <v>49579952</v>
      </c>
      <c r="M12" s="177"/>
      <c r="N12" s="176">
        <v>2158578</v>
      </c>
      <c r="O12" s="177"/>
      <c r="P12" s="176">
        <v>45505348</v>
      </c>
      <c r="Q12" s="177"/>
      <c r="R12" s="8"/>
      <c r="S12" s="3"/>
    </row>
    <row r="13" spans="1:19" ht="14.1" customHeight="1" x14ac:dyDescent="0.15">
      <c r="A13" s="3"/>
      <c r="B13" s="181" t="s">
        <v>30</v>
      </c>
      <c r="C13" s="181"/>
      <c r="D13" s="176">
        <v>3691988</v>
      </c>
      <c r="E13" s="177"/>
      <c r="F13" s="176">
        <v>148013</v>
      </c>
      <c r="G13" s="177"/>
      <c r="H13" s="176">
        <v>55860</v>
      </c>
      <c r="I13" s="177"/>
      <c r="J13" s="176">
        <v>3784141</v>
      </c>
      <c r="K13" s="177"/>
      <c r="L13" s="176">
        <v>2629488</v>
      </c>
      <c r="M13" s="177"/>
      <c r="N13" s="176">
        <v>127970</v>
      </c>
      <c r="O13" s="177"/>
      <c r="P13" s="176">
        <v>1154653</v>
      </c>
      <c r="Q13" s="177"/>
      <c r="R13" s="8"/>
      <c r="S13" s="3"/>
    </row>
    <row r="14" spans="1:19" ht="14.1" customHeight="1" x14ac:dyDescent="0.15">
      <c r="A14" s="3"/>
      <c r="B14" s="185" t="s">
        <v>31</v>
      </c>
      <c r="C14" s="185"/>
      <c r="D14" s="176">
        <v>0</v>
      </c>
      <c r="E14" s="177"/>
      <c r="F14" s="176">
        <v>0</v>
      </c>
      <c r="G14" s="177"/>
      <c r="H14" s="176">
        <v>0</v>
      </c>
      <c r="I14" s="177"/>
      <c r="J14" s="176">
        <v>0</v>
      </c>
      <c r="K14" s="177"/>
      <c r="L14" s="176">
        <v>0</v>
      </c>
      <c r="M14" s="177"/>
      <c r="N14" s="176">
        <v>0</v>
      </c>
      <c r="O14" s="177"/>
      <c r="P14" s="176">
        <v>0</v>
      </c>
      <c r="Q14" s="177"/>
      <c r="R14" s="8"/>
      <c r="S14" s="3"/>
    </row>
    <row r="15" spans="1:19" ht="14.1" customHeight="1" x14ac:dyDescent="0.15">
      <c r="A15" s="3"/>
      <c r="B15" s="186" t="s">
        <v>32</v>
      </c>
      <c r="C15" s="186"/>
      <c r="D15" s="176">
        <v>0</v>
      </c>
      <c r="E15" s="177"/>
      <c r="F15" s="176">
        <v>0</v>
      </c>
      <c r="G15" s="177"/>
      <c r="H15" s="176">
        <v>0</v>
      </c>
      <c r="I15" s="177"/>
      <c r="J15" s="176">
        <v>0</v>
      </c>
      <c r="K15" s="177"/>
      <c r="L15" s="176">
        <v>0</v>
      </c>
      <c r="M15" s="177"/>
      <c r="N15" s="176">
        <v>0</v>
      </c>
      <c r="O15" s="177"/>
      <c r="P15" s="176">
        <v>0</v>
      </c>
      <c r="Q15" s="177"/>
      <c r="R15" s="8"/>
      <c r="S15" s="3"/>
    </row>
    <row r="16" spans="1:19" ht="14.1" customHeight="1" x14ac:dyDescent="0.15">
      <c r="A16" s="3"/>
      <c r="B16" s="185" t="s">
        <v>33</v>
      </c>
      <c r="C16" s="185"/>
      <c r="D16" s="176">
        <v>0</v>
      </c>
      <c r="E16" s="177"/>
      <c r="F16" s="176">
        <v>0</v>
      </c>
      <c r="G16" s="177"/>
      <c r="H16" s="176">
        <v>0</v>
      </c>
      <c r="I16" s="177"/>
      <c r="J16" s="176">
        <v>0</v>
      </c>
      <c r="K16" s="177"/>
      <c r="L16" s="176">
        <v>0</v>
      </c>
      <c r="M16" s="177"/>
      <c r="N16" s="176">
        <v>0</v>
      </c>
      <c r="O16" s="177"/>
      <c r="P16" s="176">
        <v>0</v>
      </c>
      <c r="Q16" s="177"/>
      <c r="R16" s="8"/>
      <c r="S16" s="3"/>
    </row>
    <row r="17" spans="1:19" ht="14.1" customHeight="1" x14ac:dyDescent="0.15">
      <c r="A17" s="3"/>
      <c r="B17" s="182" t="s">
        <v>34</v>
      </c>
      <c r="C17" s="182"/>
      <c r="D17" s="176">
        <v>0</v>
      </c>
      <c r="E17" s="177"/>
      <c r="F17" s="176">
        <v>0</v>
      </c>
      <c r="G17" s="177"/>
      <c r="H17" s="176">
        <v>0</v>
      </c>
      <c r="I17" s="177"/>
      <c r="J17" s="176">
        <v>0</v>
      </c>
      <c r="K17" s="177"/>
      <c r="L17" s="176">
        <v>0</v>
      </c>
      <c r="M17" s="177"/>
      <c r="N17" s="176">
        <v>0</v>
      </c>
      <c r="O17" s="177"/>
      <c r="P17" s="176">
        <v>0</v>
      </c>
      <c r="Q17" s="177"/>
      <c r="R17" s="8"/>
      <c r="S17" s="3"/>
    </row>
    <row r="18" spans="1:19" ht="14.1" customHeight="1" x14ac:dyDescent="0.15">
      <c r="A18" s="3"/>
      <c r="B18" s="182" t="s">
        <v>35</v>
      </c>
      <c r="C18" s="182"/>
      <c r="D18" s="176">
        <v>16928</v>
      </c>
      <c r="E18" s="177"/>
      <c r="F18" s="176">
        <v>1122054</v>
      </c>
      <c r="G18" s="177"/>
      <c r="H18" s="176">
        <v>16928</v>
      </c>
      <c r="I18" s="177"/>
      <c r="J18" s="176">
        <v>1122054</v>
      </c>
      <c r="K18" s="177"/>
      <c r="L18" s="176">
        <v>0</v>
      </c>
      <c r="M18" s="177"/>
      <c r="N18" s="176">
        <v>0</v>
      </c>
      <c r="O18" s="177"/>
      <c r="P18" s="176">
        <v>1122054</v>
      </c>
      <c r="Q18" s="177"/>
      <c r="R18" s="8"/>
      <c r="S18" s="3"/>
    </row>
    <row r="19" spans="1:19" ht="14.1" customHeight="1" x14ac:dyDescent="0.15">
      <c r="A19" s="3"/>
      <c r="B19" s="194" t="s">
        <v>36</v>
      </c>
      <c r="C19" s="194"/>
      <c r="D19" s="176">
        <v>236158107</v>
      </c>
      <c r="E19" s="177"/>
      <c r="F19" s="176">
        <v>1660704</v>
      </c>
      <c r="G19" s="177"/>
      <c r="H19" s="176">
        <v>846307</v>
      </c>
      <c r="I19" s="177"/>
      <c r="J19" s="176">
        <v>236972505</v>
      </c>
      <c r="K19" s="177"/>
      <c r="L19" s="176">
        <v>127643152</v>
      </c>
      <c r="M19" s="177"/>
      <c r="N19" s="176">
        <v>3269796</v>
      </c>
      <c r="O19" s="177"/>
      <c r="P19" s="176">
        <v>109329353</v>
      </c>
      <c r="Q19" s="177"/>
      <c r="R19" s="8"/>
      <c r="S19" s="3"/>
    </row>
    <row r="20" spans="1:19" ht="14.1" customHeight="1" x14ac:dyDescent="0.15">
      <c r="A20" s="3"/>
      <c r="B20" s="181" t="s">
        <v>37</v>
      </c>
      <c r="C20" s="181"/>
      <c r="D20" s="176">
        <v>19810665</v>
      </c>
      <c r="E20" s="177"/>
      <c r="F20" s="176">
        <v>19963</v>
      </c>
      <c r="G20" s="177"/>
      <c r="H20" s="176">
        <v>0</v>
      </c>
      <c r="I20" s="177"/>
      <c r="J20" s="176">
        <v>19830628</v>
      </c>
      <c r="K20" s="177"/>
      <c r="L20" s="176">
        <v>0</v>
      </c>
      <c r="M20" s="177"/>
      <c r="N20" s="176">
        <v>0</v>
      </c>
      <c r="O20" s="177"/>
      <c r="P20" s="176">
        <v>19830628</v>
      </c>
      <c r="Q20" s="177"/>
      <c r="R20" s="8"/>
      <c r="S20" s="3"/>
    </row>
    <row r="21" spans="1:19" ht="14.1" customHeight="1" x14ac:dyDescent="0.15">
      <c r="A21" s="3"/>
      <c r="B21" s="193" t="s">
        <v>38</v>
      </c>
      <c r="C21" s="193"/>
      <c r="D21" s="176">
        <v>971812</v>
      </c>
      <c r="E21" s="177"/>
      <c r="F21" s="176">
        <v>0</v>
      </c>
      <c r="G21" s="177"/>
      <c r="H21" s="176">
        <v>0</v>
      </c>
      <c r="I21" s="177"/>
      <c r="J21" s="176">
        <v>971812</v>
      </c>
      <c r="K21" s="177"/>
      <c r="L21" s="176">
        <v>625414</v>
      </c>
      <c r="M21" s="177"/>
      <c r="N21" s="176">
        <v>25542</v>
      </c>
      <c r="O21" s="177"/>
      <c r="P21" s="176">
        <v>346398</v>
      </c>
      <c r="Q21" s="177"/>
      <c r="R21" s="8"/>
      <c r="S21" s="3"/>
    </row>
    <row r="22" spans="1:19" ht="14.1" customHeight="1" x14ac:dyDescent="0.15">
      <c r="A22" s="3"/>
      <c r="B22" s="192" t="s">
        <v>30</v>
      </c>
      <c r="C22" s="192"/>
      <c r="D22" s="176">
        <v>214373907</v>
      </c>
      <c r="E22" s="177"/>
      <c r="F22" s="176">
        <v>1346071</v>
      </c>
      <c r="G22" s="177"/>
      <c r="H22" s="176">
        <v>717708</v>
      </c>
      <c r="I22" s="177"/>
      <c r="J22" s="176">
        <v>215002270</v>
      </c>
      <c r="K22" s="177"/>
      <c r="L22" s="176">
        <v>127017738</v>
      </c>
      <c r="M22" s="177"/>
      <c r="N22" s="176">
        <v>3244254</v>
      </c>
      <c r="O22" s="177"/>
      <c r="P22" s="176">
        <v>87984532</v>
      </c>
      <c r="Q22" s="177"/>
      <c r="R22" s="8"/>
      <c r="S22" s="3"/>
    </row>
    <row r="23" spans="1:19" ht="14.1" customHeight="1" x14ac:dyDescent="0.15">
      <c r="A23" s="3"/>
      <c r="B23" s="192" t="s">
        <v>34</v>
      </c>
      <c r="C23" s="192"/>
      <c r="D23" s="176">
        <v>0</v>
      </c>
      <c r="E23" s="177"/>
      <c r="F23" s="176">
        <v>0</v>
      </c>
      <c r="G23" s="177"/>
      <c r="H23" s="176">
        <v>0</v>
      </c>
      <c r="I23" s="177"/>
      <c r="J23" s="176">
        <v>0</v>
      </c>
      <c r="K23" s="177"/>
      <c r="L23" s="176">
        <v>0</v>
      </c>
      <c r="M23" s="177"/>
      <c r="N23" s="176">
        <v>0</v>
      </c>
      <c r="O23" s="177"/>
      <c r="P23" s="176">
        <v>0</v>
      </c>
      <c r="Q23" s="177"/>
      <c r="R23" s="8"/>
      <c r="S23" s="3"/>
    </row>
    <row r="24" spans="1:19" ht="14.1" customHeight="1" x14ac:dyDescent="0.15">
      <c r="A24" s="3"/>
      <c r="B24" s="193" t="s">
        <v>35</v>
      </c>
      <c r="C24" s="193"/>
      <c r="D24" s="176">
        <v>1001724</v>
      </c>
      <c r="E24" s="177"/>
      <c r="F24" s="176">
        <v>294670</v>
      </c>
      <c r="G24" s="177"/>
      <c r="H24" s="176">
        <v>128599</v>
      </c>
      <c r="I24" s="177"/>
      <c r="J24" s="176">
        <v>1167795</v>
      </c>
      <c r="K24" s="177"/>
      <c r="L24" s="176">
        <v>0</v>
      </c>
      <c r="M24" s="177"/>
      <c r="N24" s="176">
        <v>0</v>
      </c>
      <c r="O24" s="177"/>
      <c r="P24" s="176">
        <v>1167795</v>
      </c>
      <c r="Q24" s="177"/>
      <c r="R24" s="8"/>
      <c r="S24" s="3"/>
    </row>
    <row r="25" spans="1:19" ht="14.1" customHeight="1" x14ac:dyDescent="0.15">
      <c r="A25" s="3"/>
      <c r="B25" s="192" t="s">
        <v>39</v>
      </c>
      <c r="C25" s="192"/>
      <c r="D25" s="176">
        <v>8467446</v>
      </c>
      <c r="E25" s="177"/>
      <c r="F25" s="176">
        <v>1254452</v>
      </c>
      <c r="G25" s="177"/>
      <c r="H25" s="176">
        <v>74596</v>
      </c>
      <c r="I25" s="177"/>
      <c r="J25" s="176">
        <v>9647301</v>
      </c>
      <c r="K25" s="177"/>
      <c r="L25" s="176">
        <v>3142212</v>
      </c>
      <c r="M25" s="177"/>
      <c r="N25" s="176">
        <v>373968</v>
      </c>
      <c r="O25" s="177"/>
      <c r="P25" s="176">
        <v>6505088</v>
      </c>
      <c r="Q25" s="177"/>
      <c r="R25" s="8"/>
      <c r="S25" s="3"/>
    </row>
    <row r="26" spans="1:19" ht="14.1" customHeight="1" x14ac:dyDescent="0.15">
      <c r="A26" s="3"/>
      <c r="B26" s="190" t="s">
        <v>10</v>
      </c>
      <c r="C26" s="191"/>
      <c r="D26" s="176">
        <v>370731916</v>
      </c>
      <c r="E26" s="177"/>
      <c r="F26" s="176">
        <v>4939996</v>
      </c>
      <c r="G26" s="177"/>
      <c r="H26" s="176">
        <v>1463810</v>
      </c>
      <c r="I26" s="177"/>
      <c r="J26" s="176">
        <v>374208102</v>
      </c>
      <c r="K26" s="177"/>
      <c r="L26" s="176">
        <v>182994805</v>
      </c>
      <c r="M26" s="177"/>
      <c r="N26" s="176">
        <v>5930313</v>
      </c>
      <c r="O26" s="177"/>
      <c r="P26" s="176">
        <v>191213297</v>
      </c>
      <c r="Q26" s="177"/>
      <c r="R26" s="8"/>
      <c r="S26" s="3"/>
    </row>
    <row r="27" spans="1:19" ht="8.4499999999999993" customHeight="1" x14ac:dyDescent="0.15">
      <c r="A27" s="3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  <c r="S27" s="3"/>
    </row>
    <row r="28" spans="1:19" ht="6.75" customHeight="1" x14ac:dyDescent="0.15">
      <c r="A28" s="3"/>
      <c r="B28" s="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3"/>
      <c r="S28" s="3"/>
    </row>
    <row r="29" spans="1:19" ht="20.25" customHeight="1" x14ac:dyDescent="0.15">
      <c r="A29" s="3"/>
      <c r="B29" s="15" t="s">
        <v>184</v>
      </c>
      <c r="C29" s="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"/>
      <c r="P29" s="3"/>
      <c r="Q29" s="3"/>
      <c r="R29" s="17" t="s">
        <v>371</v>
      </c>
      <c r="S29" s="3"/>
    </row>
    <row r="30" spans="1:19" ht="12.95" customHeight="1" x14ac:dyDescent="0.15">
      <c r="A30" s="3"/>
      <c r="B30" s="187" t="s">
        <v>18</v>
      </c>
      <c r="C30" s="187"/>
      <c r="D30" s="187" t="s">
        <v>40</v>
      </c>
      <c r="E30" s="187"/>
      <c r="F30" s="187" t="s">
        <v>41</v>
      </c>
      <c r="G30" s="187"/>
      <c r="H30" s="187" t="s">
        <v>42</v>
      </c>
      <c r="I30" s="187"/>
      <c r="J30" s="187" t="s">
        <v>43</v>
      </c>
      <c r="K30" s="187"/>
      <c r="L30" s="187" t="s">
        <v>44</v>
      </c>
      <c r="M30" s="187"/>
      <c r="N30" s="187" t="s">
        <v>45</v>
      </c>
      <c r="O30" s="187"/>
      <c r="P30" s="187" t="s">
        <v>46</v>
      </c>
      <c r="Q30" s="187"/>
      <c r="R30" s="187" t="s">
        <v>47</v>
      </c>
      <c r="S30" s="3"/>
    </row>
    <row r="31" spans="1:19" ht="12.95" customHeight="1" x14ac:dyDescent="0.15">
      <c r="A31" s="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3"/>
    </row>
    <row r="32" spans="1:19" ht="14.1" customHeight="1" x14ac:dyDescent="0.15">
      <c r="A32" s="3"/>
      <c r="B32" s="188" t="s">
        <v>26</v>
      </c>
      <c r="C32" s="189"/>
      <c r="D32" s="176">
        <v>5476159</v>
      </c>
      <c r="E32" s="177"/>
      <c r="F32" s="176">
        <v>46790791</v>
      </c>
      <c r="G32" s="177"/>
      <c r="H32" s="176">
        <v>1618040</v>
      </c>
      <c r="I32" s="177"/>
      <c r="J32" s="176">
        <v>3095634</v>
      </c>
      <c r="K32" s="177"/>
      <c r="L32" s="176">
        <v>3457771</v>
      </c>
      <c r="M32" s="177"/>
      <c r="N32" s="176">
        <v>1793385</v>
      </c>
      <c r="O32" s="177"/>
      <c r="P32" s="176">
        <v>13147076</v>
      </c>
      <c r="Q32" s="177"/>
      <c r="R32" s="172">
        <v>75378855</v>
      </c>
      <c r="S32" s="3"/>
    </row>
    <row r="33" spans="1:19" ht="14.1" customHeight="1" x14ac:dyDescent="0.15">
      <c r="A33" s="3"/>
      <c r="B33" s="182" t="s">
        <v>37</v>
      </c>
      <c r="C33" s="182"/>
      <c r="D33" s="176">
        <v>1739851</v>
      </c>
      <c r="E33" s="177"/>
      <c r="F33" s="176">
        <v>15955189</v>
      </c>
      <c r="G33" s="177"/>
      <c r="H33" s="176">
        <v>964338</v>
      </c>
      <c r="I33" s="177"/>
      <c r="J33" s="176">
        <v>779594</v>
      </c>
      <c r="K33" s="177"/>
      <c r="L33" s="176">
        <v>1132442</v>
      </c>
      <c r="M33" s="177"/>
      <c r="N33" s="176">
        <v>419844</v>
      </c>
      <c r="O33" s="177"/>
      <c r="P33" s="176">
        <v>5501863</v>
      </c>
      <c r="Q33" s="177"/>
      <c r="R33" s="174">
        <v>26493121</v>
      </c>
      <c r="S33" s="3"/>
    </row>
    <row r="34" spans="1:19" ht="14.1" customHeight="1" x14ac:dyDescent="0.15">
      <c r="A34" s="3"/>
      <c r="B34" s="182" t="s">
        <v>28</v>
      </c>
      <c r="C34" s="182"/>
      <c r="D34" s="176">
        <v>0</v>
      </c>
      <c r="E34" s="177"/>
      <c r="F34" s="176">
        <v>0</v>
      </c>
      <c r="G34" s="177"/>
      <c r="H34" s="176">
        <v>0</v>
      </c>
      <c r="I34" s="177"/>
      <c r="J34" s="176">
        <v>0</v>
      </c>
      <c r="K34" s="177"/>
      <c r="L34" s="176">
        <v>1103679</v>
      </c>
      <c r="M34" s="177"/>
      <c r="N34" s="176">
        <v>0</v>
      </c>
      <c r="O34" s="177"/>
      <c r="P34" s="176">
        <v>0</v>
      </c>
      <c r="Q34" s="177"/>
      <c r="R34" s="174">
        <v>1103679</v>
      </c>
      <c r="S34" s="3"/>
    </row>
    <row r="35" spans="1:19" ht="14.1" customHeight="1" x14ac:dyDescent="0.15">
      <c r="A35" s="3"/>
      <c r="B35" s="181" t="s">
        <v>29</v>
      </c>
      <c r="C35" s="181"/>
      <c r="D35" s="176">
        <v>3725655</v>
      </c>
      <c r="E35" s="177"/>
      <c r="F35" s="176">
        <v>30350869</v>
      </c>
      <c r="G35" s="177"/>
      <c r="H35" s="176">
        <v>649511</v>
      </c>
      <c r="I35" s="177"/>
      <c r="J35" s="176">
        <v>1317688</v>
      </c>
      <c r="K35" s="177"/>
      <c r="L35" s="176">
        <v>1139248</v>
      </c>
      <c r="M35" s="177"/>
      <c r="N35" s="176">
        <v>1020684</v>
      </c>
      <c r="O35" s="177"/>
      <c r="P35" s="176">
        <v>7301693</v>
      </c>
      <c r="Q35" s="177"/>
      <c r="R35" s="174">
        <v>45505348</v>
      </c>
      <c r="S35" s="3"/>
    </row>
    <row r="36" spans="1:19" ht="14.1" customHeight="1" x14ac:dyDescent="0.15">
      <c r="A36" s="3"/>
      <c r="B36" s="182" t="s">
        <v>30</v>
      </c>
      <c r="C36" s="182"/>
      <c r="D36" s="176">
        <v>10653</v>
      </c>
      <c r="E36" s="177"/>
      <c r="F36" s="176">
        <v>449473</v>
      </c>
      <c r="G36" s="177"/>
      <c r="H36" s="176">
        <v>4190</v>
      </c>
      <c r="I36" s="177"/>
      <c r="J36" s="176">
        <v>19484</v>
      </c>
      <c r="K36" s="177"/>
      <c r="L36" s="176">
        <v>82401</v>
      </c>
      <c r="M36" s="177"/>
      <c r="N36" s="176">
        <v>352857</v>
      </c>
      <c r="O36" s="177"/>
      <c r="P36" s="176">
        <v>235595</v>
      </c>
      <c r="Q36" s="177"/>
      <c r="R36" s="174">
        <v>1154653</v>
      </c>
      <c r="S36" s="3"/>
    </row>
    <row r="37" spans="1:19" ht="14.1" customHeight="1" x14ac:dyDescent="0.15">
      <c r="A37" s="3"/>
      <c r="B37" s="185" t="s">
        <v>31</v>
      </c>
      <c r="C37" s="185"/>
      <c r="D37" s="176">
        <v>0</v>
      </c>
      <c r="E37" s="177"/>
      <c r="F37" s="176">
        <v>0</v>
      </c>
      <c r="G37" s="177"/>
      <c r="H37" s="176">
        <v>0</v>
      </c>
      <c r="I37" s="177"/>
      <c r="J37" s="176">
        <v>0</v>
      </c>
      <c r="K37" s="177"/>
      <c r="L37" s="176">
        <v>0</v>
      </c>
      <c r="M37" s="177"/>
      <c r="N37" s="176">
        <v>0</v>
      </c>
      <c r="O37" s="177"/>
      <c r="P37" s="176">
        <v>0</v>
      </c>
      <c r="Q37" s="177"/>
      <c r="R37" s="174">
        <v>0</v>
      </c>
      <c r="S37" s="3"/>
    </row>
    <row r="38" spans="1:19" ht="14.1" customHeight="1" x14ac:dyDescent="0.15">
      <c r="A38" s="3"/>
      <c r="B38" s="186" t="s">
        <v>32</v>
      </c>
      <c r="C38" s="186"/>
      <c r="D38" s="176">
        <v>0</v>
      </c>
      <c r="E38" s="177"/>
      <c r="F38" s="176">
        <v>0</v>
      </c>
      <c r="G38" s="177"/>
      <c r="H38" s="176">
        <v>0</v>
      </c>
      <c r="I38" s="177"/>
      <c r="J38" s="176">
        <v>0</v>
      </c>
      <c r="K38" s="177"/>
      <c r="L38" s="176">
        <v>0</v>
      </c>
      <c r="M38" s="177"/>
      <c r="N38" s="176">
        <v>0</v>
      </c>
      <c r="O38" s="177"/>
      <c r="P38" s="176">
        <v>0</v>
      </c>
      <c r="Q38" s="177"/>
      <c r="R38" s="174">
        <v>0</v>
      </c>
      <c r="S38" s="3"/>
    </row>
    <row r="39" spans="1:19" ht="14.1" customHeight="1" x14ac:dyDescent="0.15">
      <c r="A39" s="3"/>
      <c r="B39" s="185" t="s">
        <v>33</v>
      </c>
      <c r="C39" s="185"/>
      <c r="D39" s="176">
        <v>0</v>
      </c>
      <c r="E39" s="177"/>
      <c r="F39" s="176">
        <v>0</v>
      </c>
      <c r="G39" s="177"/>
      <c r="H39" s="176">
        <v>0</v>
      </c>
      <c r="I39" s="177"/>
      <c r="J39" s="176">
        <v>0</v>
      </c>
      <c r="K39" s="177"/>
      <c r="L39" s="176">
        <v>0</v>
      </c>
      <c r="M39" s="177"/>
      <c r="N39" s="176">
        <v>0</v>
      </c>
      <c r="O39" s="177"/>
      <c r="P39" s="176">
        <v>0</v>
      </c>
      <c r="Q39" s="177"/>
      <c r="R39" s="174">
        <v>0</v>
      </c>
      <c r="S39" s="3"/>
    </row>
    <row r="40" spans="1:19" ht="14.1" customHeight="1" x14ac:dyDescent="0.15">
      <c r="A40" s="3"/>
      <c r="B40" s="182" t="s">
        <v>34</v>
      </c>
      <c r="C40" s="182"/>
      <c r="D40" s="176">
        <v>0</v>
      </c>
      <c r="E40" s="177"/>
      <c r="F40" s="176">
        <v>0</v>
      </c>
      <c r="G40" s="177"/>
      <c r="H40" s="176">
        <v>0</v>
      </c>
      <c r="I40" s="177"/>
      <c r="J40" s="176">
        <v>0</v>
      </c>
      <c r="K40" s="177"/>
      <c r="L40" s="176">
        <v>0</v>
      </c>
      <c r="M40" s="177"/>
      <c r="N40" s="176">
        <v>0</v>
      </c>
      <c r="O40" s="177"/>
      <c r="P40" s="176">
        <v>0</v>
      </c>
      <c r="Q40" s="177"/>
      <c r="R40" s="174">
        <v>0</v>
      </c>
      <c r="S40" s="3"/>
    </row>
    <row r="41" spans="1:19" ht="14.1" customHeight="1" x14ac:dyDescent="0.15">
      <c r="A41" s="3"/>
      <c r="B41" s="182" t="s">
        <v>35</v>
      </c>
      <c r="C41" s="182"/>
      <c r="D41" s="176">
        <v>0</v>
      </c>
      <c r="E41" s="177"/>
      <c r="F41" s="176">
        <v>35261</v>
      </c>
      <c r="G41" s="177"/>
      <c r="H41" s="176">
        <v>0</v>
      </c>
      <c r="I41" s="177"/>
      <c r="J41" s="176">
        <v>978869</v>
      </c>
      <c r="K41" s="177"/>
      <c r="L41" s="176">
        <v>0</v>
      </c>
      <c r="M41" s="177"/>
      <c r="N41" s="176">
        <v>0</v>
      </c>
      <c r="O41" s="177"/>
      <c r="P41" s="176">
        <v>107925</v>
      </c>
      <c r="Q41" s="177"/>
      <c r="R41" s="174">
        <v>1122054</v>
      </c>
      <c r="S41" s="3"/>
    </row>
    <row r="42" spans="1:19" ht="14.1" customHeight="1" x14ac:dyDescent="0.15">
      <c r="A42" s="3"/>
      <c r="B42" s="183" t="s">
        <v>36</v>
      </c>
      <c r="C42" s="184"/>
      <c r="D42" s="176">
        <v>88763261</v>
      </c>
      <c r="E42" s="177"/>
      <c r="F42" s="176">
        <v>3867478</v>
      </c>
      <c r="G42" s="177"/>
      <c r="H42" s="176">
        <v>0</v>
      </c>
      <c r="I42" s="177"/>
      <c r="J42" s="176">
        <v>138037</v>
      </c>
      <c r="K42" s="177"/>
      <c r="L42" s="176">
        <v>16315670</v>
      </c>
      <c r="M42" s="177"/>
      <c r="N42" s="176">
        <v>244907</v>
      </c>
      <c r="O42" s="177"/>
      <c r="P42" s="176">
        <v>0</v>
      </c>
      <c r="Q42" s="177"/>
      <c r="R42" s="174">
        <v>109329353</v>
      </c>
      <c r="S42" s="18"/>
    </row>
    <row r="43" spans="1:19" ht="14.1" customHeight="1" x14ac:dyDescent="0.15">
      <c r="A43" s="3"/>
      <c r="B43" s="182" t="s">
        <v>37</v>
      </c>
      <c r="C43" s="182"/>
      <c r="D43" s="176">
        <v>15841007</v>
      </c>
      <c r="E43" s="177"/>
      <c r="F43" s="176">
        <v>3831745</v>
      </c>
      <c r="G43" s="177"/>
      <c r="H43" s="176">
        <v>0</v>
      </c>
      <c r="I43" s="177"/>
      <c r="J43" s="176">
        <v>138037</v>
      </c>
      <c r="K43" s="177"/>
      <c r="L43" s="176">
        <v>19839</v>
      </c>
      <c r="M43" s="177"/>
      <c r="N43" s="176">
        <v>0</v>
      </c>
      <c r="O43" s="177"/>
      <c r="P43" s="176">
        <v>0</v>
      </c>
      <c r="Q43" s="177"/>
      <c r="R43" s="174">
        <v>19830628</v>
      </c>
      <c r="S43" s="3"/>
    </row>
    <row r="44" spans="1:19" ht="14.1" customHeight="1" x14ac:dyDescent="0.15">
      <c r="A44" s="3"/>
      <c r="B44" s="182" t="s">
        <v>38</v>
      </c>
      <c r="C44" s="182"/>
      <c r="D44" s="176">
        <v>317717</v>
      </c>
      <c r="E44" s="177"/>
      <c r="F44" s="176">
        <v>20788</v>
      </c>
      <c r="G44" s="177"/>
      <c r="H44" s="176">
        <v>0</v>
      </c>
      <c r="I44" s="177"/>
      <c r="J44" s="176">
        <v>0</v>
      </c>
      <c r="K44" s="177"/>
      <c r="L44" s="176">
        <v>7893</v>
      </c>
      <c r="M44" s="177"/>
      <c r="N44" s="176">
        <v>0</v>
      </c>
      <c r="O44" s="177"/>
      <c r="P44" s="176">
        <v>0</v>
      </c>
      <c r="Q44" s="177"/>
      <c r="R44" s="174">
        <v>346398</v>
      </c>
      <c r="S44" s="3"/>
    </row>
    <row r="45" spans="1:19" ht="14.1" customHeight="1" x14ac:dyDescent="0.15">
      <c r="A45" s="3"/>
      <c r="B45" s="181" t="s">
        <v>30</v>
      </c>
      <c r="C45" s="181"/>
      <c r="D45" s="176">
        <v>72360848</v>
      </c>
      <c r="E45" s="177"/>
      <c r="F45" s="176">
        <v>14945</v>
      </c>
      <c r="G45" s="177"/>
      <c r="H45" s="176">
        <v>0</v>
      </c>
      <c r="I45" s="177"/>
      <c r="J45" s="176">
        <v>0</v>
      </c>
      <c r="K45" s="177"/>
      <c r="L45" s="176">
        <v>15363832</v>
      </c>
      <c r="M45" s="177"/>
      <c r="N45" s="176">
        <v>244907</v>
      </c>
      <c r="O45" s="177"/>
      <c r="P45" s="176">
        <v>0</v>
      </c>
      <c r="Q45" s="177"/>
      <c r="R45" s="174">
        <v>87984532</v>
      </c>
      <c r="S45" s="3"/>
    </row>
    <row r="46" spans="1:19" ht="14.1" customHeight="1" x14ac:dyDescent="0.15">
      <c r="A46" s="3"/>
      <c r="B46" s="182" t="s">
        <v>34</v>
      </c>
      <c r="C46" s="182"/>
      <c r="D46" s="176">
        <v>0</v>
      </c>
      <c r="E46" s="177"/>
      <c r="F46" s="176">
        <v>0</v>
      </c>
      <c r="G46" s="177"/>
      <c r="H46" s="176">
        <v>0</v>
      </c>
      <c r="I46" s="177"/>
      <c r="J46" s="176">
        <v>0</v>
      </c>
      <c r="K46" s="177"/>
      <c r="L46" s="176">
        <v>0</v>
      </c>
      <c r="M46" s="177"/>
      <c r="N46" s="176">
        <v>0</v>
      </c>
      <c r="O46" s="177"/>
      <c r="P46" s="176">
        <v>0</v>
      </c>
      <c r="Q46" s="177"/>
      <c r="R46" s="174">
        <v>0</v>
      </c>
      <c r="S46" s="3"/>
    </row>
    <row r="47" spans="1:19" ht="14.1" customHeight="1" x14ac:dyDescent="0.15">
      <c r="A47" s="3"/>
      <c r="B47" s="181" t="s">
        <v>35</v>
      </c>
      <c r="C47" s="181"/>
      <c r="D47" s="176">
        <v>243688</v>
      </c>
      <c r="E47" s="177"/>
      <c r="F47" s="176">
        <v>0</v>
      </c>
      <c r="G47" s="177"/>
      <c r="H47" s="176">
        <v>0</v>
      </c>
      <c r="I47" s="177"/>
      <c r="J47" s="176">
        <v>0</v>
      </c>
      <c r="K47" s="177"/>
      <c r="L47" s="176">
        <v>924107</v>
      </c>
      <c r="M47" s="177"/>
      <c r="N47" s="176">
        <v>0</v>
      </c>
      <c r="O47" s="177"/>
      <c r="P47" s="176">
        <v>0</v>
      </c>
      <c r="Q47" s="177"/>
      <c r="R47" s="174">
        <v>1167795</v>
      </c>
      <c r="S47" s="3"/>
    </row>
    <row r="48" spans="1:19" ht="14.1" customHeight="1" x14ac:dyDescent="0.15">
      <c r="A48" s="3"/>
      <c r="B48" s="179" t="s">
        <v>39</v>
      </c>
      <c r="C48" s="180"/>
      <c r="D48" s="176">
        <v>35173</v>
      </c>
      <c r="E48" s="177"/>
      <c r="F48" s="176">
        <v>3376583</v>
      </c>
      <c r="G48" s="177"/>
      <c r="H48" s="176">
        <v>1790</v>
      </c>
      <c r="I48" s="177"/>
      <c r="J48" s="176">
        <v>6110</v>
      </c>
      <c r="K48" s="177"/>
      <c r="L48" s="176">
        <v>8331</v>
      </c>
      <c r="M48" s="177"/>
      <c r="N48" s="176">
        <v>2786299</v>
      </c>
      <c r="O48" s="177"/>
      <c r="P48" s="176">
        <v>290802</v>
      </c>
      <c r="Q48" s="177"/>
      <c r="R48" s="174">
        <v>6505088</v>
      </c>
      <c r="S48" s="3"/>
    </row>
    <row r="49" spans="1:20" ht="13.5" customHeight="1" x14ac:dyDescent="0.15">
      <c r="A49" s="3"/>
      <c r="B49" s="178" t="s">
        <v>47</v>
      </c>
      <c r="C49" s="178"/>
      <c r="D49" s="176">
        <v>94274593</v>
      </c>
      <c r="E49" s="177"/>
      <c r="F49" s="176">
        <v>54034853</v>
      </c>
      <c r="G49" s="177"/>
      <c r="H49" s="176">
        <v>1619830</v>
      </c>
      <c r="I49" s="177"/>
      <c r="J49" s="176">
        <v>3239781</v>
      </c>
      <c r="K49" s="177"/>
      <c r="L49" s="176">
        <v>19781772</v>
      </c>
      <c r="M49" s="177"/>
      <c r="N49" s="176">
        <v>4824591</v>
      </c>
      <c r="O49" s="177"/>
      <c r="P49" s="176">
        <v>13437877</v>
      </c>
      <c r="Q49" s="177"/>
      <c r="R49" s="174">
        <v>191213297</v>
      </c>
      <c r="S49" s="3"/>
    </row>
    <row r="50" spans="1:20" ht="3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5.0999999999999996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9"/>
      <c r="T51" s="3"/>
    </row>
    <row r="52" spans="1:20" x14ac:dyDescent="0.15">
      <c r="R52" s="124"/>
    </row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6:C26"/>
    <mergeCell ref="D26:E26"/>
    <mergeCell ref="F26:G26"/>
    <mergeCell ref="H26:I26"/>
    <mergeCell ref="J26:K26"/>
    <mergeCell ref="L26:M26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</mergeCells>
  <phoneticPr fontId="3"/>
  <printOptions horizontalCentered="1"/>
  <pageMargins left="0" right="0" top="0" bottom="0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F25"/>
  <sheetViews>
    <sheetView view="pageBreakPreview" topLeftCell="A4" zoomScale="110" zoomScaleNormal="100" zoomScaleSheetLayoutView="110" workbookViewId="0">
      <selection activeCell="F22" sqref="F22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style="124" customWidth="1"/>
    <col min="7" max="7" width="0.75" customWidth="1"/>
    <col min="8" max="8" width="16.75" customWidth="1"/>
  </cols>
  <sheetData>
    <row r="1" spans="2:6" ht="27.75" customHeight="1" x14ac:dyDescent="0.15"/>
    <row r="2" spans="2:6" ht="15" customHeight="1" x14ac:dyDescent="0.15">
      <c r="B2" s="257" t="s">
        <v>156</v>
      </c>
      <c r="C2" s="258"/>
      <c r="D2" s="258"/>
      <c r="E2" s="258"/>
      <c r="F2" s="258"/>
    </row>
    <row r="3" spans="2:6" ht="14.25" customHeight="1" x14ac:dyDescent="0.15">
      <c r="B3" s="87" t="s">
        <v>157</v>
      </c>
      <c r="F3" s="152" t="s">
        <v>227</v>
      </c>
    </row>
    <row r="4" spans="2:6" x14ac:dyDescent="0.15">
      <c r="B4" s="88" t="s">
        <v>158</v>
      </c>
      <c r="C4" s="89" t="s">
        <v>141</v>
      </c>
      <c r="D4" s="90" t="s">
        <v>159</v>
      </c>
      <c r="E4" s="90"/>
      <c r="F4" s="153" t="s">
        <v>1</v>
      </c>
    </row>
    <row r="5" spans="2:6" x14ac:dyDescent="0.15">
      <c r="B5" s="259" t="s">
        <v>160</v>
      </c>
      <c r="C5" s="262" t="s">
        <v>11</v>
      </c>
      <c r="D5" s="91" t="s">
        <v>161</v>
      </c>
      <c r="E5" s="92"/>
      <c r="F5" s="154">
        <v>15495900</v>
      </c>
    </row>
    <row r="6" spans="2:6" x14ac:dyDescent="0.15">
      <c r="B6" s="260"/>
      <c r="C6" s="263"/>
      <c r="D6" s="91" t="s">
        <v>162</v>
      </c>
      <c r="E6" s="92"/>
      <c r="F6" s="154">
        <v>6129629</v>
      </c>
    </row>
    <row r="7" spans="2:6" x14ac:dyDescent="0.15">
      <c r="B7" s="260"/>
      <c r="C7" s="263"/>
      <c r="D7" s="91" t="s">
        <v>163</v>
      </c>
      <c r="E7" s="92"/>
      <c r="F7" s="154">
        <v>340712</v>
      </c>
    </row>
    <row r="8" spans="2:6" x14ac:dyDescent="0.15">
      <c r="B8" s="260"/>
      <c r="C8" s="263"/>
      <c r="D8" s="275" t="s">
        <v>301</v>
      </c>
      <c r="E8" s="276"/>
      <c r="F8" s="154">
        <v>598687</v>
      </c>
    </row>
    <row r="9" spans="2:6" x14ac:dyDescent="0.15">
      <c r="B9" s="260"/>
      <c r="C9" s="263"/>
      <c r="D9" s="91" t="s">
        <v>302</v>
      </c>
      <c r="E9" s="92"/>
      <c r="F9" s="154">
        <v>2012109</v>
      </c>
    </row>
    <row r="10" spans="2:6" x14ac:dyDescent="0.15">
      <c r="B10" s="260"/>
      <c r="C10" s="263"/>
      <c r="D10" s="91" t="s">
        <v>303</v>
      </c>
      <c r="E10" s="92"/>
      <c r="F10" s="154">
        <v>124679</v>
      </c>
    </row>
    <row r="11" spans="2:6" x14ac:dyDescent="0.15">
      <c r="B11" s="260"/>
      <c r="C11" s="263"/>
      <c r="D11" s="91" t="s">
        <v>304</v>
      </c>
      <c r="E11" s="92"/>
      <c r="F11" s="154">
        <v>154769</v>
      </c>
    </row>
    <row r="12" spans="2:6" x14ac:dyDescent="0.15">
      <c r="B12" s="260"/>
      <c r="C12" s="263"/>
      <c r="D12" s="91" t="s">
        <v>305</v>
      </c>
      <c r="E12" s="92"/>
      <c r="F12" s="154">
        <v>1092</v>
      </c>
    </row>
    <row r="13" spans="2:6" x14ac:dyDescent="0.15">
      <c r="B13" s="260"/>
      <c r="C13" s="263"/>
      <c r="D13" s="93" t="s">
        <v>164</v>
      </c>
      <c r="E13" s="92"/>
      <c r="F13" s="154"/>
    </row>
    <row r="14" spans="2:6" x14ac:dyDescent="0.15">
      <c r="B14" s="260"/>
      <c r="C14" s="264"/>
      <c r="D14" s="265" t="s">
        <v>165</v>
      </c>
      <c r="E14" s="266"/>
      <c r="F14" s="154">
        <v>24857577</v>
      </c>
    </row>
    <row r="15" spans="2:6" ht="13.5" customHeight="1" x14ac:dyDescent="0.15">
      <c r="B15" s="260"/>
      <c r="C15" s="267" t="s">
        <v>12</v>
      </c>
      <c r="D15" s="269" t="s">
        <v>166</v>
      </c>
      <c r="E15" s="92" t="s">
        <v>167</v>
      </c>
      <c r="F15" s="154">
        <v>1628319</v>
      </c>
    </row>
    <row r="16" spans="2:6" x14ac:dyDescent="0.15">
      <c r="B16" s="260"/>
      <c r="C16" s="268"/>
      <c r="D16" s="270"/>
      <c r="E16" s="92" t="s">
        <v>168</v>
      </c>
      <c r="F16" s="154">
        <v>101710</v>
      </c>
    </row>
    <row r="17" spans="2:6" x14ac:dyDescent="0.15">
      <c r="B17" s="260"/>
      <c r="C17" s="263"/>
      <c r="D17" s="270"/>
      <c r="E17" s="92" t="s">
        <v>306</v>
      </c>
      <c r="F17" s="154">
        <v>105897</v>
      </c>
    </row>
    <row r="18" spans="2:6" x14ac:dyDescent="0.15">
      <c r="B18" s="260"/>
      <c r="C18" s="263"/>
      <c r="D18" s="271"/>
      <c r="E18" s="175" t="s">
        <v>155</v>
      </c>
      <c r="F18" s="154">
        <v>1835926</v>
      </c>
    </row>
    <row r="19" spans="2:6" ht="13.5" customHeight="1" x14ac:dyDescent="0.15">
      <c r="B19" s="260"/>
      <c r="C19" s="263"/>
      <c r="D19" s="269" t="s">
        <v>169</v>
      </c>
      <c r="E19" s="92" t="s">
        <v>167</v>
      </c>
      <c r="F19" s="154">
        <v>5231754</v>
      </c>
    </row>
    <row r="20" spans="2:6" x14ac:dyDescent="0.15">
      <c r="B20" s="260"/>
      <c r="C20" s="263"/>
      <c r="D20" s="270"/>
      <c r="E20" s="92" t="s">
        <v>168</v>
      </c>
      <c r="F20" s="154">
        <v>2912879</v>
      </c>
    </row>
    <row r="21" spans="2:6" x14ac:dyDescent="0.15">
      <c r="B21" s="260"/>
      <c r="C21" s="263"/>
      <c r="D21" s="270"/>
      <c r="E21" s="92" t="s">
        <v>306</v>
      </c>
      <c r="F21" s="154">
        <v>15465</v>
      </c>
    </row>
    <row r="22" spans="2:6" x14ac:dyDescent="0.15">
      <c r="B22" s="260"/>
      <c r="C22" s="263"/>
      <c r="D22" s="271"/>
      <c r="E22" s="175" t="s">
        <v>155</v>
      </c>
      <c r="F22" s="154">
        <v>8160097</v>
      </c>
    </row>
    <row r="23" spans="2:6" x14ac:dyDescent="0.15">
      <c r="B23" s="260"/>
      <c r="C23" s="264"/>
      <c r="D23" s="265" t="s">
        <v>165</v>
      </c>
      <c r="E23" s="266"/>
      <c r="F23" s="154">
        <v>9996023</v>
      </c>
    </row>
    <row r="24" spans="2:6" x14ac:dyDescent="0.15">
      <c r="B24" s="261"/>
      <c r="C24" s="272" t="s">
        <v>10</v>
      </c>
      <c r="D24" s="273"/>
      <c r="E24" s="274"/>
      <c r="F24" s="154">
        <v>34853600</v>
      </c>
    </row>
    <row r="25" spans="2:6" ht="1.9" customHeight="1" x14ac:dyDescent="0.15"/>
  </sheetData>
  <mergeCells count="10">
    <mergeCell ref="B2:F2"/>
    <mergeCell ref="B5:B24"/>
    <mergeCell ref="C5:C14"/>
    <mergeCell ref="D8:E8"/>
    <mergeCell ref="D14:E14"/>
    <mergeCell ref="C15:C23"/>
    <mergeCell ref="D15:D18"/>
    <mergeCell ref="D19:D22"/>
    <mergeCell ref="D23:E23"/>
    <mergeCell ref="C24:E24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L15"/>
  <sheetViews>
    <sheetView view="pageBreakPreview" zoomScaleNormal="100" zoomScaleSheetLayoutView="100" workbookViewId="0">
      <selection activeCell="E15" sqref="E15"/>
    </sheetView>
  </sheetViews>
  <sheetFormatPr defaultRowHeight="13.5" x14ac:dyDescent="0.15"/>
  <cols>
    <col min="1" max="1" width="8.125" style="94" customWidth="1"/>
    <col min="2" max="2" width="5" style="94" customWidth="1"/>
    <col min="3" max="3" width="23.625" style="94" customWidth="1"/>
    <col min="4" max="8" width="15.625" style="94" customWidth="1"/>
    <col min="9" max="9" width="1.25" style="94" customWidth="1"/>
    <col min="10" max="10" width="12.625" style="94" customWidth="1"/>
  </cols>
  <sheetData>
    <row r="1" spans="1:12" s="94" customFormat="1" ht="41.25" customHeight="1" x14ac:dyDescent="0.15"/>
    <row r="2" spans="1:12" s="94" customFormat="1" ht="18" customHeight="1" x14ac:dyDescent="0.15">
      <c r="C2" s="279" t="s">
        <v>170</v>
      </c>
      <c r="D2" s="280"/>
      <c r="E2" s="280"/>
      <c r="F2" s="281" t="s">
        <v>371</v>
      </c>
      <c r="G2" s="281"/>
      <c r="H2" s="281"/>
    </row>
    <row r="3" spans="1:12" s="94" customFormat="1" ht="24.95" customHeight="1" x14ac:dyDescent="0.15">
      <c r="C3" s="282" t="s">
        <v>18</v>
      </c>
      <c r="D3" s="282" t="s">
        <v>152</v>
      </c>
      <c r="E3" s="283" t="s">
        <v>171</v>
      </c>
      <c r="F3" s="282"/>
      <c r="G3" s="282"/>
      <c r="H3" s="282"/>
    </row>
    <row r="4" spans="1:12" s="95" customFormat="1" ht="27.95" customHeight="1" x14ac:dyDescent="0.15">
      <c r="C4" s="282"/>
      <c r="D4" s="282"/>
      <c r="E4" s="96" t="s">
        <v>172</v>
      </c>
      <c r="F4" s="97" t="s">
        <v>173</v>
      </c>
      <c r="G4" s="97" t="s">
        <v>174</v>
      </c>
      <c r="H4" s="97" t="s">
        <v>175</v>
      </c>
    </row>
    <row r="5" spans="1:12" s="94" customFormat="1" ht="30" customHeight="1" x14ac:dyDescent="0.15">
      <c r="C5" s="98" t="s">
        <v>176</v>
      </c>
      <c r="D5" s="99">
        <v>36277746</v>
      </c>
      <c r="E5" s="100">
        <f>+E9-E6</f>
        <v>8801539</v>
      </c>
      <c r="F5" s="101">
        <f>+F9-F6-F7</f>
        <v>2458400</v>
      </c>
      <c r="G5" s="101">
        <f>+G9-G7-G6</f>
        <v>24321516</v>
      </c>
      <c r="H5" s="101">
        <f>+D5-E5-F5-G5</f>
        <v>696291</v>
      </c>
      <c r="J5" s="102"/>
      <c r="L5" s="113"/>
    </row>
    <row r="6" spans="1:12" s="94" customFormat="1" ht="30" customHeight="1" x14ac:dyDescent="0.15">
      <c r="C6" s="103" t="s">
        <v>177</v>
      </c>
      <c r="D6" s="104">
        <v>4185687</v>
      </c>
      <c r="E6" s="105">
        <v>1727471</v>
      </c>
      <c r="F6" s="106">
        <v>1950200</v>
      </c>
      <c r="G6" s="101">
        <f>+D6-E6-F6-H6</f>
        <v>178018</v>
      </c>
      <c r="H6" s="106">
        <v>329998</v>
      </c>
      <c r="J6" s="102"/>
    </row>
    <row r="7" spans="1:12" s="94" customFormat="1" ht="30" customHeight="1" x14ac:dyDescent="0.15">
      <c r="C7" s="103" t="s">
        <v>178</v>
      </c>
      <c r="D7" s="104">
        <v>800773</v>
      </c>
      <c r="E7" s="105">
        <v>0</v>
      </c>
      <c r="F7" s="106">
        <v>445000</v>
      </c>
      <c r="G7" s="101">
        <f>+D7-F7-H7</f>
        <v>85843</v>
      </c>
      <c r="H7" s="106">
        <v>269930</v>
      </c>
      <c r="J7" s="102"/>
    </row>
    <row r="8" spans="1:12" s="94" customFormat="1" ht="30" customHeight="1" x14ac:dyDescent="0.15">
      <c r="C8" s="98" t="s">
        <v>147</v>
      </c>
      <c r="D8" s="104"/>
      <c r="E8" s="105"/>
      <c r="F8" s="106"/>
      <c r="G8" s="106"/>
      <c r="H8" s="106"/>
      <c r="J8" s="102"/>
    </row>
    <row r="9" spans="1:12" s="94" customFormat="1" ht="30" customHeight="1" x14ac:dyDescent="0.15">
      <c r="C9" s="70" t="s">
        <v>47</v>
      </c>
      <c r="D9" s="107">
        <f>SUM(D5:D8)</f>
        <v>41264206</v>
      </c>
      <c r="E9" s="108">
        <v>10529010</v>
      </c>
      <c r="F9" s="109">
        <v>4853600</v>
      </c>
      <c r="G9" s="109">
        <v>24585377</v>
      </c>
      <c r="H9" s="109">
        <f>SUM(H5:H6)</f>
        <v>1026289</v>
      </c>
      <c r="J9" s="102"/>
    </row>
    <row r="10" spans="1:12" s="110" customFormat="1" ht="3.75" customHeight="1" x14ac:dyDescent="0.15">
      <c r="J10" s="102"/>
    </row>
    <row r="11" spans="1:12" s="110" customFormat="1" ht="21.75" customHeight="1" x14ac:dyDescent="0.15"/>
    <row r="12" spans="1:12" x14ac:dyDescent="0.15">
      <c r="A12" s="110"/>
      <c r="B12" s="110"/>
      <c r="C12" s="277"/>
      <c r="D12" s="278"/>
      <c r="E12" s="278"/>
      <c r="F12" s="278"/>
      <c r="G12" s="278"/>
      <c r="H12" s="278"/>
      <c r="I12" s="110"/>
      <c r="J12" s="110"/>
    </row>
    <row r="13" spans="1:12" x14ac:dyDescent="0.15">
      <c r="A13" s="110"/>
      <c r="B13" s="110"/>
      <c r="C13" s="111"/>
      <c r="D13" s="111"/>
      <c r="E13" s="111"/>
      <c r="F13" s="111"/>
      <c r="G13" s="111"/>
      <c r="H13" s="111"/>
      <c r="I13" s="110"/>
      <c r="J13" s="110"/>
    </row>
    <row r="14" spans="1:12" x14ac:dyDescent="0.15">
      <c r="C14" s="112"/>
      <c r="D14" s="111"/>
      <c r="E14" s="112"/>
      <c r="F14" s="112"/>
      <c r="G14" s="112"/>
      <c r="H14" s="112"/>
    </row>
    <row r="15" spans="1:12" x14ac:dyDescent="0.15">
      <c r="A15" s="95"/>
      <c r="B15" s="95"/>
      <c r="C15" s="95"/>
      <c r="D15" s="95"/>
      <c r="E15" s="95"/>
      <c r="F15" s="95"/>
      <c r="G15" s="95"/>
      <c r="H15" s="95"/>
      <c r="I15" s="95"/>
      <c r="J15" s="95"/>
    </row>
  </sheetData>
  <mergeCells count="6">
    <mergeCell ref="C12:H12"/>
    <mergeCell ref="C2:E2"/>
    <mergeCell ref="F2:H2"/>
    <mergeCell ref="C3:C4"/>
    <mergeCell ref="D3:D4"/>
    <mergeCell ref="E3:H3"/>
  </mergeCells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</sheetPr>
  <dimension ref="A1:C11"/>
  <sheetViews>
    <sheetView view="pageBreakPreview" zoomScaleNormal="178" zoomScaleSheetLayoutView="100" workbookViewId="0">
      <selection activeCell="C6" sqref="C6"/>
    </sheetView>
  </sheetViews>
  <sheetFormatPr defaultRowHeight="13.5" x14ac:dyDescent="0.15"/>
  <cols>
    <col min="1" max="1" width="0.375" customWidth="1"/>
    <col min="2" max="2" width="29.125" customWidth="1"/>
    <col min="3" max="3" width="27.625" customWidth="1"/>
    <col min="4" max="4" width="0.375" customWidth="1"/>
  </cols>
  <sheetData>
    <row r="1" spans="1:3" ht="24.75" customHeight="1" x14ac:dyDescent="0.15"/>
    <row r="2" spans="1:3" ht="29.25" customHeight="1" x14ac:dyDescent="0.15">
      <c r="B2" s="195" t="s">
        <v>179</v>
      </c>
      <c r="C2" s="196"/>
    </row>
    <row r="3" spans="1:3" ht="29.25" customHeight="1" x14ac:dyDescent="0.15">
      <c r="B3" s="161" t="s">
        <v>180</v>
      </c>
      <c r="C3" s="162" t="s">
        <v>371</v>
      </c>
    </row>
    <row r="4" spans="1:3" ht="29.25" customHeight="1" x14ac:dyDescent="0.15">
      <c r="A4" s="3"/>
      <c r="B4" s="163" t="s">
        <v>70</v>
      </c>
      <c r="C4" s="163" t="s">
        <v>145</v>
      </c>
    </row>
    <row r="5" spans="1:3" ht="29.25" customHeight="1" x14ac:dyDescent="0.15">
      <c r="A5" s="3"/>
      <c r="B5" s="164" t="s">
        <v>181</v>
      </c>
      <c r="C5" s="165">
        <v>1630</v>
      </c>
    </row>
    <row r="6" spans="1:3" ht="29.25" customHeight="1" x14ac:dyDescent="0.15">
      <c r="A6" s="3"/>
      <c r="B6" s="164" t="s">
        <v>358</v>
      </c>
      <c r="C6" s="165">
        <v>967524</v>
      </c>
    </row>
    <row r="7" spans="1:3" ht="29.25" hidden="1" customHeight="1" x14ac:dyDescent="0.15">
      <c r="A7" s="3"/>
      <c r="B7" s="164"/>
      <c r="C7" s="165">
        <v>0</v>
      </c>
    </row>
    <row r="8" spans="1:3" ht="29.25" hidden="1" customHeight="1" x14ac:dyDescent="0.15">
      <c r="A8" s="3"/>
      <c r="B8" s="164" t="s">
        <v>164</v>
      </c>
      <c r="C8" s="165">
        <v>0</v>
      </c>
    </row>
    <row r="9" spans="1:3" ht="29.25" hidden="1" customHeight="1" x14ac:dyDescent="0.15">
      <c r="A9" s="3"/>
      <c r="B9" s="164" t="s">
        <v>182</v>
      </c>
      <c r="C9" s="165">
        <v>0</v>
      </c>
    </row>
    <row r="10" spans="1:3" ht="29.25" customHeight="1" x14ac:dyDescent="0.15">
      <c r="A10" s="3"/>
      <c r="B10" s="166" t="s">
        <v>10</v>
      </c>
      <c r="C10" s="165">
        <v>969154</v>
      </c>
    </row>
    <row r="11" spans="1:3" ht="1.9" customHeight="1" x14ac:dyDescent="0.15"/>
  </sheetData>
  <mergeCells count="1">
    <mergeCell ref="B2:C2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N70"/>
  <sheetViews>
    <sheetView view="pageBreakPreview" zoomScale="80" zoomScaleNormal="80" zoomScaleSheetLayoutView="80" workbookViewId="0">
      <selection activeCell="E12" sqref="E12"/>
    </sheetView>
  </sheetViews>
  <sheetFormatPr defaultRowHeight="13.5" outlineLevelRow="1" x14ac:dyDescent="0.1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50.1" customHeight="1" x14ac:dyDescent="0.15"/>
    <row r="2" spans="1:14" ht="34.5" customHeight="1" x14ac:dyDescent="0.15">
      <c r="B2" s="20"/>
      <c r="C2" s="21" t="s">
        <v>48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ht="20.100000000000001" customHeight="1" x14ac:dyDescent="0.15">
      <c r="B3" s="3"/>
      <c r="C3" s="22" t="s">
        <v>49</v>
      </c>
      <c r="D3" s="3"/>
      <c r="E3" s="3"/>
      <c r="F3" s="3"/>
      <c r="G3" s="3"/>
      <c r="H3" s="3"/>
      <c r="I3" s="3"/>
      <c r="J3" s="17" t="s">
        <v>227</v>
      </c>
      <c r="K3" s="3"/>
      <c r="L3" s="3"/>
      <c r="M3" s="3"/>
      <c r="N3" s="3"/>
    </row>
    <row r="4" spans="1:14" ht="50.1" customHeight="1" x14ac:dyDescent="0.15">
      <c r="A4" s="1"/>
      <c r="B4" s="23"/>
      <c r="C4" s="24" t="s">
        <v>50</v>
      </c>
      <c r="D4" s="25" t="s">
        <v>51</v>
      </c>
      <c r="E4" s="25" t="s">
        <v>52</v>
      </c>
      <c r="F4" s="25" t="s">
        <v>53</v>
      </c>
      <c r="G4" s="25" t="s">
        <v>54</v>
      </c>
      <c r="H4" s="25" t="s">
        <v>55</v>
      </c>
      <c r="I4" s="25" t="s">
        <v>56</v>
      </c>
      <c r="J4" s="25" t="s">
        <v>57</v>
      </c>
      <c r="K4" s="26"/>
      <c r="L4" s="23"/>
      <c r="M4" s="23"/>
      <c r="N4" s="23"/>
    </row>
    <row r="5" spans="1:14" ht="39.950000000000003" customHeight="1" x14ac:dyDescent="0.15">
      <c r="A5" s="1"/>
      <c r="B5" s="23"/>
      <c r="C5" s="27" t="s">
        <v>307</v>
      </c>
      <c r="D5" s="118">
        <v>20000</v>
      </c>
      <c r="E5" s="118">
        <v>1460</v>
      </c>
      <c r="F5" s="118">
        <v>29200000</v>
      </c>
      <c r="G5" s="118">
        <v>250</v>
      </c>
      <c r="H5" s="118">
        <v>5000000</v>
      </c>
      <c r="I5" s="118">
        <v>24200000</v>
      </c>
      <c r="J5" s="118">
        <v>5000000</v>
      </c>
      <c r="K5" s="23"/>
      <c r="L5" s="23"/>
      <c r="M5" s="23"/>
      <c r="N5" s="23"/>
    </row>
    <row r="6" spans="1:14" ht="39.950000000000003" customHeight="1" x14ac:dyDescent="0.15">
      <c r="A6" s="1"/>
      <c r="B6" s="23"/>
      <c r="C6" s="27"/>
      <c r="D6" s="27"/>
      <c r="E6" s="27"/>
      <c r="F6" s="27"/>
      <c r="G6" s="27"/>
      <c r="H6" s="27"/>
      <c r="I6" s="27"/>
      <c r="J6" s="27"/>
      <c r="K6" s="23"/>
      <c r="L6" s="23"/>
      <c r="M6" s="23"/>
      <c r="N6" s="23"/>
    </row>
    <row r="7" spans="1:14" ht="39.950000000000003" customHeight="1" x14ac:dyDescent="0.15">
      <c r="A7" s="1"/>
      <c r="B7" s="23"/>
      <c r="C7" s="24" t="s">
        <v>10</v>
      </c>
      <c r="D7" s="156"/>
      <c r="E7" s="157"/>
      <c r="F7" s="155">
        <v>29200000</v>
      </c>
      <c r="G7" s="157"/>
      <c r="H7" s="155">
        <v>5000000</v>
      </c>
      <c r="I7" s="155">
        <v>24200000</v>
      </c>
      <c r="J7" s="155">
        <v>5000000</v>
      </c>
      <c r="K7" s="23"/>
      <c r="L7" s="23"/>
      <c r="M7" s="23"/>
      <c r="N7" s="23"/>
    </row>
    <row r="8" spans="1:14" ht="11.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0.100000000000001" customHeight="1" x14ac:dyDescent="0.15">
      <c r="B9" s="3"/>
      <c r="C9" s="22" t="s">
        <v>185</v>
      </c>
      <c r="D9" s="3"/>
      <c r="E9" s="3"/>
      <c r="F9" s="3"/>
      <c r="G9" s="3"/>
      <c r="H9" s="3"/>
      <c r="I9" s="3"/>
      <c r="J9" s="3"/>
      <c r="K9" s="3"/>
      <c r="L9" s="17" t="s">
        <v>227</v>
      </c>
      <c r="M9" s="3"/>
      <c r="N9" s="3"/>
    </row>
    <row r="10" spans="1:14" ht="50.1" customHeight="1" x14ac:dyDescent="0.15">
      <c r="A10" s="1"/>
      <c r="B10" s="23"/>
      <c r="C10" s="24" t="s">
        <v>58</v>
      </c>
      <c r="D10" s="25" t="s">
        <v>59</v>
      </c>
      <c r="E10" s="25" t="s">
        <v>60</v>
      </c>
      <c r="F10" s="25" t="s">
        <v>61</v>
      </c>
      <c r="G10" s="25" t="s">
        <v>62</v>
      </c>
      <c r="H10" s="25" t="s">
        <v>63</v>
      </c>
      <c r="I10" s="25" t="s">
        <v>64</v>
      </c>
      <c r="J10" s="25" t="s">
        <v>65</v>
      </c>
      <c r="K10" s="25" t="s">
        <v>66</v>
      </c>
      <c r="L10" s="25" t="s">
        <v>57</v>
      </c>
      <c r="M10" s="23"/>
      <c r="N10" s="23"/>
    </row>
    <row r="11" spans="1:14" ht="39.950000000000003" customHeight="1" x14ac:dyDescent="0.15">
      <c r="A11" s="1"/>
      <c r="B11" s="23"/>
      <c r="C11" s="158" t="s">
        <v>308</v>
      </c>
      <c r="D11" s="118">
        <v>5000000</v>
      </c>
      <c r="E11" s="118">
        <v>1722979945</v>
      </c>
      <c r="F11" s="118">
        <v>1616587744</v>
      </c>
      <c r="G11" s="118">
        <v>106392201</v>
      </c>
      <c r="H11" s="118">
        <v>5000000</v>
      </c>
      <c r="I11" s="159">
        <v>1</v>
      </c>
      <c r="J11" s="118">
        <v>106392201</v>
      </c>
      <c r="K11" s="118">
        <v>0</v>
      </c>
      <c r="L11" s="118">
        <v>5000000</v>
      </c>
      <c r="M11" s="23"/>
      <c r="N11" s="23"/>
    </row>
    <row r="12" spans="1:14" ht="39.950000000000003" customHeight="1" x14ac:dyDescent="0.15">
      <c r="A12" s="1"/>
      <c r="B12" s="23"/>
      <c r="C12" s="158" t="s">
        <v>309</v>
      </c>
      <c r="D12" s="118">
        <v>50000000</v>
      </c>
      <c r="E12" s="118">
        <v>290404840</v>
      </c>
      <c r="F12" s="118">
        <v>56868140</v>
      </c>
      <c r="G12" s="118">
        <v>233536700</v>
      </c>
      <c r="H12" s="118">
        <v>50000000</v>
      </c>
      <c r="I12" s="159">
        <v>1</v>
      </c>
      <c r="J12" s="118">
        <v>233536700</v>
      </c>
      <c r="K12" s="118">
        <v>0</v>
      </c>
      <c r="L12" s="118">
        <v>50000000</v>
      </c>
      <c r="M12" s="23"/>
      <c r="N12" s="23"/>
    </row>
    <row r="13" spans="1:14" ht="39.950000000000003" customHeight="1" x14ac:dyDescent="0.15">
      <c r="A13" s="1"/>
      <c r="B13" s="23"/>
      <c r="C13" s="158" t="s">
        <v>310</v>
      </c>
      <c r="D13" s="118">
        <v>10000000</v>
      </c>
      <c r="E13" s="118">
        <v>1525296762</v>
      </c>
      <c r="F13" s="118">
        <v>711678122</v>
      </c>
      <c r="G13" s="118">
        <v>813618640</v>
      </c>
      <c r="H13" s="118">
        <v>11000000</v>
      </c>
      <c r="I13" s="159">
        <v>0.90909090909090906</v>
      </c>
      <c r="J13" s="118">
        <v>739653309</v>
      </c>
      <c r="K13" s="118">
        <v>0</v>
      </c>
      <c r="L13" s="118">
        <v>10000000</v>
      </c>
      <c r="M13" s="23"/>
      <c r="N13" s="23"/>
    </row>
    <row r="14" spans="1:14" ht="39.950000000000003" customHeight="1" x14ac:dyDescent="0.15">
      <c r="A14" s="1"/>
      <c r="B14" s="23"/>
      <c r="C14" s="158" t="s">
        <v>311</v>
      </c>
      <c r="D14" s="118">
        <v>12320000</v>
      </c>
      <c r="E14" s="118">
        <v>941316475</v>
      </c>
      <c r="F14" s="118">
        <v>81998124</v>
      </c>
      <c r="G14" s="118">
        <v>859318351</v>
      </c>
      <c r="H14" s="118">
        <v>12830000</v>
      </c>
      <c r="I14" s="159">
        <v>0.96024941543257991</v>
      </c>
      <c r="J14" s="118">
        <v>825159944</v>
      </c>
      <c r="K14" s="118">
        <v>0</v>
      </c>
      <c r="L14" s="118">
        <v>12320000</v>
      </c>
      <c r="M14" s="23"/>
      <c r="N14" s="23"/>
    </row>
    <row r="15" spans="1:14" ht="39.950000000000003" customHeight="1" x14ac:dyDescent="0.15">
      <c r="A15" s="1"/>
      <c r="B15" s="23"/>
      <c r="C15" s="158" t="s">
        <v>312</v>
      </c>
      <c r="D15" s="118">
        <v>11000000</v>
      </c>
      <c r="E15" s="118">
        <v>469299863</v>
      </c>
      <c r="F15" s="118">
        <v>451505920</v>
      </c>
      <c r="G15" s="118">
        <v>17793943</v>
      </c>
      <c r="H15" s="118">
        <v>17050000</v>
      </c>
      <c r="I15" s="159">
        <v>0.64516129032258063</v>
      </c>
      <c r="J15" s="118">
        <v>11479963</v>
      </c>
      <c r="K15" s="118">
        <v>0</v>
      </c>
      <c r="L15" s="118">
        <v>11000000</v>
      </c>
      <c r="M15" s="23"/>
      <c r="N15" s="23"/>
    </row>
    <row r="16" spans="1:14" ht="39.950000000000003" customHeight="1" x14ac:dyDescent="0.15">
      <c r="A16" s="1"/>
      <c r="B16" s="23"/>
      <c r="C16" s="158" t="s">
        <v>313</v>
      </c>
      <c r="D16" s="118">
        <v>709900000</v>
      </c>
      <c r="E16" s="118">
        <v>19725321543</v>
      </c>
      <c r="F16" s="118">
        <v>4288970519</v>
      </c>
      <c r="G16" s="118">
        <v>15436351024</v>
      </c>
      <c r="H16" s="118">
        <v>6939643458</v>
      </c>
      <c r="I16" s="159">
        <v>0.10229632174858053</v>
      </c>
      <c r="J16" s="118">
        <v>1579081931</v>
      </c>
      <c r="K16" s="118">
        <v>0</v>
      </c>
      <c r="L16" s="118"/>
      <c r="M16" s="23"/>
      <c r="N16" s="23"/>
    </row>
    <row r="17" spans="1:14" ht="39.950000000000003" customHeight="1" x14ac:dyDescent="0.15">
      <c r="A17" s="1"/>
      <c r="B17" s="23"/>
      <c r="C17" s="158" t="s">
        <v>314</v>
      </c>
      <c r="D17" s="118">
        <v>1709422000</v>
      </c>
      <c r="E17" s="118">
        <v>71598421029</v>
      </c>
      <c r="F17" s="118">
        <v>48280902588</v>
      </c>
      <c r="G17" s="118">
        <v>23317518441</v>
      </c>
      <c r="H17" s="118">
        <v>2994239368</v>
      </c>
      <c r="I17" s="159">
        <v>0.57090358849359701</v>
      </c>
      <c r="J17" s="118">
        <v>13312054953</v>
      </c>
      <c r="K17" s="118">
        <v>0</v>
      </c>
      <c r="L17" s="118"/>
      <c r="M17" s="23"/>
      <c r="N17" s="23"/>
    </row>
    <row r="18" spans="1:14" ht="39.950000000000003" customHeight="1" x14ac:dyDescent="0.15">
      <c r="A18" s="1"/>
      <c r="B18" s="23"/>
      <c r="C18" s="158" t="s">
        <v>315</v>
      </c>
      <c r="D18" s="118">
        <v>5865072000</v>
      </c>
      <c r="E18" s="118">
        <v>12491872849</v>
      </c>
      <c r="F18" s="118">
        <v>5723166250</v>
      </c>
      <c r="G18" s="118">
        <v>6768706599</v>
      </c>
      <c r="H18" s="118">
        <v>7037065219</v>
      </c>
      <c r="I18" s="159">
        <v>0.83345426217798424</v>
      </c>
      <c r="J18" s="118">
        <v>5641407364</v>
      </c>
      <c r="K18" s="118">
        <v>0</v>
      </c>
      <c r="L18" s="118"/>
      <c r="M18" s="23"/>
      <c r="N18" s="23"/>
    </row>
    <row r="19" spans="1:14" ht="39.950000000000003" customHeight="1" x14ac:dyDescent="0.15">
      <c r="A19" s="1"/>
      <c r="B19" s="23"/>
      <c r="C19" s="158" t="s">
        <v>369</v>
      </c>
      <c r="D19" s="118">
        <v>84864855</v>
      </c>
      <c r="E19" s="118">
        <v>439690523</v>
      </c>
      <c r="F19" s="118">
        <v>221415971</v>
      </c>
      <c r="G19" s="118">
        <v>218274552</v>
      </c>
      <c r="H19" s="118">
        <v>84864855</v>
      </c>
      <c r="I19" s="159">
        <v>1</v>
      </c>
      <c r="J19" s="118">
        <v>218274552</v>
      </c>
      <c r="K19" s="118">
        <v>0</v>
      </c>
      <c r="L19" s="118"/>
      <c r="M19" s="23"/>
      <c r="N19" s="23"/>
    </row>
    <row r="20" spans="1:14" ht="39.950000000000003" customHeight="1" x14ac:dyDescent="0.15">
      <c r="A20" s="1"/>
      <c r="B20" s="23"/>
      <c r="C20" s="158" t="s">
        <v>370</v>
      </c>
      <c r="D20" s="118">
        <v>164016403</v>
      </c>
      <c r="E20" s="118">
        <v>6547070769</v>
      </c>
      <c r="F20" s="118">
        <v>6340057731</v>
      </c>
      <c r="G20" s="118">
        <v>207013038</v>
      </c>
      <c r="H20" s="118">
        <v>164016403</v>
      </c>
      <c r="I20" s="159">
        <v>1</v>
      </c>
      <c r="J20" s="118">
        <v>207013038</v>
      </c>
      <c r="K20" s="118">
        <v>0</v>
      </c>
      <c r="L20" s="118"/>
      <c r="M20" s="23"/>
      <c r="N20" s="23"/>
    </row>
    <row r="21" spans="1:14" ht="39.950000000000003" customHeight="1" x14ac:dyDescent="0.15">
      <c r="A21" s="1"/>
      <c r="B21" s="23"/>
      <c r="C21" s="158" t="s">
        <v>316</v>
      </c>
      <c r="D21" s="118">
        <v>891000000</v>
      </c>
      <c r="E21" s="118">
        <v>2143166000</v>
      </c>
      <c r="F21" s="118">
        <v>0</v>
      </c>
      <c r="G21" s="118">
        <v>2143166000</v>
      </c>
      <c r="H21" s="118">
        <v>1800000000</v>
      </c>
      <c r="I21" s="159">
        <v>0.495</v>
      </c>
      <c r="J21" s="118">
        <v>1060867170</v>
      </c>
      <c r="K21" s="118">
        <v>0</v>
      </c>
      <c r="L21" s="118">
        <v>891000000</v>
      </c>
      <c r="M21" s="23"/>
      <c r="N21" s="23"/>
    </row>
    <row r="22" spans="1:14" ht="39.950000000000003" customHeight="1" x14ac:dyDescent="0.15">
      <c r="A22" s="1"/>
      <c r="B22" s="23"/>
      <c r="C22" s="158" t="s">
        <v>334</v>
      </c>
      <c r="D22" s="118">
        <v>1350000</v>
      </c>
      <c r="E22" s="118">
        <v>7958325</v>
      </c>
      <c r="F22" s="118">
        <v>79010</v>
      </c>
      <c r="G22" s="118">
        <v>7879315</v>
      </c>
      <c r="H22" s="118">
        <v>3000000</v>
      </c>
      <c r="I22" s="159">
        <v>0.45</v>
      </c>
      <c r="J22" s="118">
        <v>3545692</v>
      </c>
      <c r="K22" s="118">
        <v>0</v>
      </c>
      <c r="L22" s="118">
        <v>1350000</v>
      </c>
      <c r="M22" s="23"/>
      <c r="N22" s="23"/>
    </row>
    <row r="23" spans="1:14" ht="39.950000000000003" customHeight="1" x14ac:dyDescent="0.15">
      <c r="A23" s="1"/>
      <c r="B23" s="23"/>
      <c r="C23" s="158" t="s">
        <v>337</v>
      </c>
      <c r="D23" s="118">
        <v>10000000</v>
      </c>
      <c r="E23" s="118">
        <v>574232434</v>
      </c>
      <c r="F23" s="118">
        <v>15341972</v>
      </c>
      <c r="G23" s="118">
        <v>558890462</v>
      </c>
      <c r="H23" s="118">
        <v>30000000</v>
      </c>
      <c r="I23" s="159">
        <v>0.33333333333333331</v>
      </c>
      <c r="J23" s="118">
        <v>186296821</v>
      </c>
      <c r="K23" s="118">
        <v>0</v>
      </c>
      <c r="L23" s="118">
        <v>10000000</v>
      </c>
      <c r="M23" s="23"/>
      <c r="N23" s="23"/>
    </row>
    <row r="24" spans="1:14" ht="39.950000000000003" customHeight="1" x14ac:dyDescent="0.15">
      <c r="A24" s="1"/>
      <c r="B24" s="23"/>
      <c r="C24" s="158"/>
      <c r="D24" s="27"/>
      <c r="E24" s="27"/>
      <c r="F24" s="27"/>
      <c r="G24" s="27"/>
      <c r="H24" s="27"/>
      <c r="I24" s="27"/>
      <c r="J24" s="27"/>
      <c r="K24" s="27"/>
      <c r="L24" s="27"/>
      <c r="M24" s="23"/>
      <c r="N24" s="23"/>
    </row>
    <row r="25" spans="1:14" ht="39.950000000000003" customHeight="1" x14ac:dyDescent="0.15">
      <c r="A25" s="1"/>
      <c r="B25" s="23"/>
      <c r="C25" s="24" t="s">
        <v>10</v>
      </c>
      <c r="D25" s="155">
        <v>9523945258</v>
      </c>
      <c r="E25" s="155">
        <v>118477031357</v>
      </c>
      <c r="F25" s="155">
        <v>67788572091</v>
      </c>
      <c r="G25" s="155">
        <v>50688459266</v>
      </c>
      <c r="H25" s="155">
        <v>19148709303</v>
      </c>
      <c r="I25" s="27"/>
      <c r="J25" s="155">
        <v>24124763638</v>
      </c>
      <c r="K25" s="27"/>
      <c r="L25" s="155">
        <v>990670000</v>
      </c>
      <c r="M25" s="23"/>
      <c r="N25" s="23"/>
    </row>
    <row r="26" spans="1:14" ht="12" customHeight="1" x14ac:dyDescent="0.15">
      <c r="A26" s="1"/>
      <c r="B26" s="23"/>
      <c r="C26" s="26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20.100000000000001" customHeight="1" x14ac:dyDescent="0.15">
      <c r="B27" s="3"/>
      <c r="C27" s="22" t="s">
        <v>186</v>
      </c>
      <c r="D27" s="3"/>
      <c r="E27" s="3"/>
      <c r="F27" s="3"/>
      <c r="G27" s="3"/>
      <c r="H27" s="3"/>
      <c r="I27" s="3"/>
      <c r="J27" s="3"/>
      <c r="K27" s="3"/>
      <c r="L27" s="17"/>
      <c r="M27" s="17" t="s">
        <v>227</v>
      </c>
      <c r="N27" s="3"/>
    </row>
    <row r="28" spans="1:14" ht="50.1" customHeight="1" x14ac:dyDescent="0.15">
      <c r="A28" s="1"/>
      <c r="B28" s="23"/>
      <c r="C28" s="24" t="s">
        <v>58</v>
      </c>
      <c r="D28" s="25" t="s">
        <v>67</v>
      </c>
      <c r="E28" s="25" t="s">
        <v>60</v>
      </c>
      <c r="F28" s="25" t="s">
        <v>61</v>
      </c>
      <c r="G28" s="25" t="s">
        <v>62</v>
      </c>
      <c r="H28" s="25" t="s">
        <v>63</v>
      </c>
      <c r="I28" s="25" t="s">
        <v>64</v>
      </c>
      <c r="J28" s="25" t="s">
        <v>65</v>
      </c>
      <c r="K28" s="25" t="s">
        <v>68</v>
      </c>
      <c r="L28" s="25" t="s">
        <v>69</v>
      </c>
      <c r="M28" s="25" t="s">
        <v>57</v>
      </c>
      <c r="N28" s="23"/>
    </row>
    <row r="29" spans="1:14" ht="39.950000000000003" customHeight="1" x14ac:dyDescent="0.15">
      <c r="A29" s="1"/>
      <c r="B29" s="23"/>
      <c r="C29" s="170" t="s">
        <v>344</v>
      </c>
      <c r="D29" s="118">
        <v>13436000</v>
      </c>
      <c r="E29" s="118">
        <v>830880540</v>
      </c>
      <c r="F29" s="118">
        <v>281570793</v>
      </c>
      <c r="G29" s="118">
        <v>549309747</v>
      </c>
      <c r="H29" s="160">
        <v>276968500</v>
      </c>
      <c r="I29" s="159">
        <v>4.8510931748556245E-2</v>
      </c>
      <c r="J29" s="118">
        <v>26647528</v>
      </c>
      <c r="K29" s="27">
        <v>0</v>
      </c>
      <c r="L29" s="155">
        <v>13436000</v>
      </c>
      <c r="M29" s="118">
        <v>13436000</v>
      </c>
      <c r="N29" s="23"/>
    </row>
    <row r="30" spans="1:14" ht="39.950000000000003" customHeight="1" x14ac:dyDescent="0.15">
      <c r="A30" s="1"/>
      <c r="B30" s="23"/>
      <c r="C30" s="170" t="s">
        <v>345</v>
      </c>
      <c r="D30" s="118">
        <v>10300000</v>
      </c>
      <c r="E30" s="118">
        <v>83127015593</v>
      </c>
      <c r="F30" s="118">
        <v>77672063021</v>
      </c>
      <c r="G30" s="118">
        <v>5454952572</v>
      </c>
      <c r="H30" s="27">
        <v>2207390000</v>
      </c>
      <c r="I30" s="159">
        <v>4.6661441793249044E-3</v>
      </c>
      <c r="J30" s="118">
        <v>25453595</v>
      </c>
      <c r="K30" s="27">
        <v>0</v>
      </c>
      <c r="L30" s="155">
        <v>10300000</v>
      </c>
      <c r="M30" s="118">
        <v>10300000</v>
      </c>
      <c r="N30" s="23"/>
    </row>
    <row r="31" spans="1:14" ht="39.950000000000003" customHeight="1" x14ac:dyDescent="0.15">
      <c r="A31" s="1"/>
      <c r="B31" s="23"/>
      <c r="C31" s="27" t="s">
        <v>346</v>
      </c>
      <c r="D31" s="118">
        <v>12000000</v>
      </c>
      <c r="E31" s="160">
        <v>24786267000000</v>
      </c>
      <c r="F31" s="160">
        <v>24545185000000</v>
      </c>
      <c r="G31" s="118">
        <v>241082000000</v>
      </c>
      <c r="H31" s="160">
        <v>16602000000</v>
      </c>
      <c r="I31" s="159">
        <v>7.2280448138778463E-4</v>
      </c>
      <c r="J31" s="118">
        <v>174255150</v>
      </c>
      <c r="K31" s="27">
        <v>0</v>
      </c>
      <c r="L31" s="155">
        <v>12000000</v>
      </c>
      <c r="M31" s="118">
        <v>12000000</v>
      </c>
      <c r="N31" s="23"/>
    </row>
    <row r="32" spans="1:14" ht="39.950000000000003" customHeight="1" x14ac:dyDescent="0.15">
      <c r="A32" s="1"/>
      <c r="B32" s="23"/>
      <c r="C32" s="158" t="s">
        <v>335</v>
      </c>
      <c r="D32" s="118">
        <v>900000</v>
      </c>
      <c r="E32" s="160">
        <v>195012917265</v>
      </c>
      <c r="F32" s="118">
        <v>175199149748</v>
      </c>
      <c r="G32" s="118">
        <v>19813767517</v>
      </c>
      <c r="H32" s="160">
        <v>5891915000</v>
      </c>
      <c r="I32" s="159">
        <v>1.5275169448303311E-4</v>
      </c>
      <c r="J32" s="118">
        <v>3026587</v>
      </c>
      <c r="K32" s="27">
        <v>0</v>
      </c>
      <c r="L32" s="155">
        <v>900000</v>
      </c>
      <c r="M32" s="118">
        <v>900000</v>
      </c>
      <c r="N32" s="23"/>
    </row>
    <row r="33" spans="1:14" ht="39.950000000000003" customHeight="1" x14ac:dyDescent="0.15">
      <c r="A33" s="1"/>
      <c r="B33" s="23"/>
      <c r="C33" s="158" t="s">
        <v>336</v>
      </c>
      <c r="D33" s="118">
        <v>19470000</v>
      </c>
      <c r="E33" s="160">
        <v>195012917265</v>
      </c>
      <c r="F33" s="118">
        <v>175199149748</v>
      </c>
      <c r="G33" s="118">
        <v>19813767517</v>
      </c>
      <c r="H33" s="160">
        <v>5891915000</v>
      </c>
      <c r="I33" s="159">
        <v>3.3045283239829496E-3</v>
      </c>
      <c r="J33" s="118">
        <v>65475156</v>
      </c>
      <c r="K33" s="27">
        <v>0</v>
      </c>
      <c r="L33" s="155">
        <v>19470000</v>
      </c>
      <c r="M33" s="118">
        <v>19470000</v>
      </c>
      <c r="N33" s="23"/>
    </row>
    <row r="34" spans="1:14" ht="39.950000000000003" customHeight="1" x14ac:dyDescent="0.15">
      <c r="A34" s="1"/>
      <c r="B34" s="23"/>
      <c r="C34" s="158" t="s">
        <v>317</v>
      </c>
      <c r="D34" s="118">
        <v>17930000</v>
      </c>
      <c r="E34" s="160">
        <v>65151311019</v>
      </c>
      <c r="F34" s="160">
        <v>62894779280</v>
      </c>
      <c r="G34" s="118">
        <v>2256531739</v>
      </c>
      <c r="H34" s="160">
        <v>714154000</v>
      </c>
      <c r="I34" s="159">
        <v>2.5106629662509768E-2</v>
      </c>
      <c r="J34" s="118">
        <v>56653907</v>
      </c>
      <c r="K34" s="27">
        <v>0</v>
      </c>
      <c r="L34" s="155">
        <v>17930000</v>
      </c>
      <c r="M34" s="118">
        <v>17930000</v>
      </c>
      <c r="N34" s="23"/>
    </row>
    <row r="35" spans="1:14" ht="39.950000000000003" customHeight="1" x14ac:dyDescent="0.15">
      <c r="A35" s="1"/>
      <c r="B35" s="23"/>
      <c r="C35" s="169" t="s">
        <v>318</v>
      </c>
      <c r="D35" s="118">
        <v>30000000</v>
      </c>
      <c r="E35" s="27">
        <v>63613811</v>
      </c>
      <c r="F35" s="27">
        <v>60710</v>
      </c>
      <c r="G35" s="118">
        <v>63553101</v>
      </c>
      <c r="H35" s="118">
        <v>150000000</v>
      </c>
      <c r="I35" s="159">
        <v>0.2</v>
      </c>
      <c r="J35" s="118">
        <v>12710620</v>
      </c>
      <c r="K35" s="155">
        <v>17289380</v>
      </c>
      <c r="L35" s="155">
        <v>12710620</v>
      </c>
      <c r="M35" s="118">
        <v>30000000</v>
      </c>
      <c r="N35" s="23"/>
    </row>
    <row r="36" spans="1:14" ht="39.950000000000003" customHeight="1" x14ac:dyDescent="0.15">
      <c r="A36" s="1"/>
      <c r="B36" s="23"/>
      <c r="C36" s="169" t="s">
        <v>319</v>
      </c>
      <c r="D36" s="118">
        <v>2500000</v>
      </c>
      <c r="E36" s="160">
        <v>21341825</v>
      </c>
      <c r="F36" s="160">
        <v>10761644</v>
      </c>
      <c r="G36" s="118">
        <v>10580181</v>
      </c>
      <c r="H36" s="118">
        <v>10000000</v>
      </c>
      <c r="I36" s="159">
        <v>0.25</v>
      </c>
      <c r="J36" s="118">
        <v>2645045</v>
      </c>
      <c r="K36" s="27">
        <v>0</v>
      </c>
      <c r="L36" s="155">
        <v>2500000</v>
      </c>
      <c r="M36" s="118">
        <v>2500000</v>
      </c>
      <c r="N36" s="23"/>
    </row>
    <row r="37" spans="1:14" ht="39.950000000000003" customHeight="1" x14ac:dyDescent="0.15">
      <c r="A37" s="1"/>
      <c r="B37" s="23"/>
      <c r="C37" s="158" t="s">
        <v>320</v>
      </c>
      <c r="D37" s="118">
        <v>13618000</v>
      </c>
      <c r="E37" s="160">
        <v>1880309521</v>
      </c>
      <c r="F37" s="160">
        <v>35210577</v>
      </c>
      <c r="G37" s="118">
        <v>1845098944</v>
      </c>
      <c r="H37" s="118">
        <v>1800001000</v>
      </c>
      <c r="I37" s="159">
        <v>7.5655513524714706E-3</v>
      </c>
      <c r="J37" s="118">
        <v>13959191</v>
      </c>
      <c r="K37" s="27">
        <v>0</v>
      </c>
      <c r="L37" s="155">
        <v>13618000</v>
      </c>
      <c r="M37" s="118">
        <v>13618000</v>
      </c>
      <c r="N37" s="23"/>
    </row>
    <row r="38" spans="1:14" ht="39.950000000000003" customHeight="1" x14ac:dyDescent="0.15">
      <c r="A38" s="1"/>
      <c r="B38" s="23"/>
      <c r="C38" s="158" t="s">
        <v>321</v>
      </c>
      <c r="D38" s="118">
        <v>180000</v>
      </c>
      <c r="E38" s="118">
        <v>429968307</v>
      </c>
      <c r="F38" s="118">
        <v>362401412</v>
      </c>
      <c r="G38" s="118">
        <v>67566895</v>
      </c>
      <c r="H38" s="118">
        <v>11250000</v>
      </c>
      <c r="I38" s="159">
        <v>1.6E-2</v>
      </c>
      <c r="J38" s="118">
        <v>1081070</v>
      </c>
      <c r="K38" s="27">
        <v>0</v>
      </c>
      <c r="L38" s="155">
        <v>180000</v>
      </c>
      <c r="M38" s="118">
        <v>180000</v>
      </c>
      <c r="N38" s="23"/>
    </row>
    <row r="39" spans="1:14" ht="39.950000000000003" customHeight="1" x14ac:dyDescent="0.15">
      <c r="A39" s="1"/>
      <c r="B39" s="23"/>
      <c r="C39" s="158" t="s">
        <v>322</v>
      </c>
      <c r="D39" s="118">
        <v>1455000</v>
      </c>
      <c r="E39" s="118">
        <v>108320692</v>
      </c>
      <c r="F39" s="118">
        <v>6450</v>
      </c>
      <c r="G39" s="118">
        <v>108314242</v>
      </c>
      <c r="H39" s="118">
        <v>87300000</v>
      </c>
      <c r="I39" s="159">
        <v>1.6666666666666666E-2</v>
      </c>
      <c r="J39" s="118">
        <v>1805237</v>
      </c>
      <c r="K39" s="27">
        <v>0</v>
      </c>
      <c r="L39" s="155">
        <v>1455000</v>
      </c>
      <c r="M39" s="118">
        <v>1455000</v>
      </c>
      <c r="N39" s="23"/>
    </row>
    <row r="40" spans="1:14" ht="39.950000000000003" customHeight="1" x14ac:dyDescent="0.15">
      <c r="A40" s="1"/>
      <c r="B40" s="23"/>
      <c r="C40" s="169" t="s">
        <v>323</v>
      </c>
      <c r="D40" s="118">
        <v>100000</v>
      </c>
      <c r="E40" s="118">
        <v>83000000</v>
      </c>
      <c r="F40" s="118">
        <v>0</v>
      </c>
      <c r="G40" s="118">
        <v>83000000</v>
      </c>
      <c r="H40" s="118">
        <v>83000000</v>
      </c>
      <c r="I40" s="159">
        <v>1.2048192771084338E-3</v>
      </c>
      <c r="J40" s="118">
        <v>100000</v>
      </c>
      <c r="K40" s="27">
        <v>0</v>
      </c>
      <c r="L40" s="155">
        <v>100000</v>
      </c>
      <c r="M40" s="118">
        <v>100000</v>
      </c>
      <c r="N40" s="23"/>
    </row>
    <row r="41" spans="1:14" ht="39.950000000000003" customHeight="1" x14ac:dyDescent="0.15">
      <c r="A41" s="1"/>
      <c r="B41" s="23"/>
      <c r="C41" s="158" t="s">
        <v>324</v>
      </c>
      <c r="D41" s="118">
        <v>6000000</v>
      </c>
      <c r="E41" s="118">
        <v>1625452000</v>
      </c>
      <c r="F41" s="118">
        <v>35111000</v>
      </c>
      <c r="G41" s="118">
        <v>1590341000</v>
      </c>
      <c r="H41" s="118">
        <v>500000000</v>
      </c>
      <c r="I41" s="159">
        <v>1.2E-2</v>
      </c>
      <c r="J41" s="118">
        <v>19084092</v>
      </c>
      <c r="K41" s="27">
        <v>0</v>
      </c>
      <c r="L41" s="155">
        <v>6000000</v>
      </c>
      <c r="M41" s="118">
        <v>6000000</v>
      </c>
      <c r="N41" s="23"/>
    </row>
    <row r="42" spans="1:14" ht="39.950000000000003" customHeight="1" x14ac:dyDescent="0.15">
      <c r="A42" s="1"/>
      <c r="B42" s="23"/>
      <c r="C42" s="158" t="s">
        <v>325</v>
      </c>
      <c r="D42" s="118">
        <v>100000</v>
      </c>
      <c r="E42" s="118">
        <v>134332779</v>
      </c>
      <c r="F42" s="118">
        <v>3369407</v>
      </c>
      <c r="G42" s="118">
        <v>130963372</v>
      </c>
      <c r="H42" s="118">
        <v>30000000</v>
      </c>
      <c r="I42" s="159">
        <v>3.3333333333333335E-3</v>
      </c>
      <c r="J42" s="118">
        <v>436545</v>
      </c>
      <c r="K42" s="27">
        <v>0</v>
      </c>
      <c r="L42" s="155">
        <v>100000</v>
      </c>
      <c r="M42" s="118">
        <v>100000</v>
      </c>
      <c r="N42" s="23"/>
    </row>
    <row r="43" spans="1:14" ht="39.950000000000003" customHeight="1" x14ac:dyDescent="0.15">
      <c r="A43" s="1"/>
      <c r="B43" s="23"/>
      <c r="C43" s="158" t="s">
        <v>326</v>
      </c>
      <c r="D43" s="118">
        <v>770000</v>
      </c>
      <c r="E43" s="118">
        <v>72827381152</v>
      </c>
      <c r="F43" s="118">
        <v>68372830840</v>
      </c>
      <c r="G43" s="118">
        <v>4454550312</v>
      </c>
      <c r="H43" s="118">
        <v>35000000</v>
      </c>
      <c r="I43" s="159">
        <v>2.1999999999999999E-2</v>
      </c>
      <c r="J43" s="118">
        <v>98000107</v>
      </c>
      <c r="K43" s="27">
        <v>0</v>
      </c>
      <c r="L43" s="155">
        <v>770000</v>
      </c>
      <c r="M43" s="118">
        <v>770000</v>
      </c>
      <c r="N43" s="23"/>
    </row>
    <row r="44" spans="1:14" ht="39.950000000000003" customHeight="1" x14ac:dyDescent="0.15">
      <c r="A44" s="1"/>
      <c r="B44" s="23"/>
      <c r="C44" s="158" t="s">
        <v>327</v>
      </c>
      <c r="D44" s="118">
        <v>1000000</v>
      </c>
      <c r="E44" s="118">
        <v>34952383</v>
      </c>
      <c r="F44" s="118">
        <v>10913674</v>
      </c>
      <c r="G44" s="118">
        <v>24038709</v>
      </c>
      <c r="H44" s="118">
        <v>24010000</v>
      </c>
      <c r="I44" s="159">
        <v>4.1649312786339023E-2</v>
      </c>
      <c r="J44" s="118">
        <v>1001196</v>
      </c>
      <c r="K44" s="27">
        <v>0</v>
      </c>
      <c r="L44" s="155">
        <v>1000000</v>
      </c>
      <c r="M44" s="118">
        <v>1000000</v>
      </c>
      <c r="N44" s="23"/>
    </row>
    <row r="45" spans="1:14" ht="39.950000000000003" customHeight="1" x14ac:dyDescent="0.15">
      <c r="A45" s="1"/>
      <c r="B45" s="23"/>
      <c r="C45" s="169" t="s">
        <v>347</v>
      </c>
      <c r="D45" s="118">
        <v>9286000</v>
      </c>
      <c r="E45" s="118">
        <v>27601823668</v>
      </c>
      <c r="F45" s="118">
        <v>26770593415</v>
      </c>
      <c r="G45" s="118">
        <v>831230253</v>
      </c>
      <c r="H45" s="118">
        <v>501039000</v>
      </c>
      <c r="I45" s="159">
        <v>1.8533487413155462E-2</v>
      </c>
      <c r="J45" s="118">
        <v>15405595</v>
      </c>
      <c r="K45" s="27">
        <v>0</v>
      </c>
      <c r="L45" s="155">
        <v>9286000</v>
      </c>
      <c r="M45" s="118">
        <v>9286000</v>
      </c>
      <c r="N45" s="23"/>
    </row>
    <row r="46" spans="1:14" ht="39.950000000000003" customHeight="1" x14ac:dyDescent="0.15">
      <c r="A46" s="1"/>
      <c r="B46" s="23"/>
      <c r="C46" s="169" t="s">
        <v>328</v>
      </c>
      <c r="D46" s="118">
        <v>152000</v>
      </c>
      <c r="E46" s="118">
        <v>22589678</v>
      </c>
      <c r="F46" s="118">
        <v>3620988</v>
      </c>
      <c r="G46" s="118">
        <v>18968690</v>
      </c>
      <c r="H46" s="118">
        <v>10000000</v>
      </c>
      <c r="I46" s="159">
        <v>1.52E-2</v>
      </c>
      <c r="J46" s="118">
        <v>288324</v>
      </c>
      <c r="K46" s="27">
        <v>0</v>
      </c>
      <c r="L46" s="155">
        <v>152000</v>
      </c>
      <c r="M46" s="118">
        <v>152000</v>
      </c>
      <c r="N46" s="23"/>
    </row>
    <row r="47" spans="1:14" ht="39.950000000000003" customHeight="1" x14ac:dyDescent="0.15">
      <c r="A47" s="1"/>
      <c r="B47" s="23"/>
      <c r="C47" s="169" t="s">
        <v>329</v>
      </c>
      <c r="D47" s="118">
        <v>1315000</v>
      </c>
      <c r="E47" s="118">
        <v>106329343</v>
      </c>
      <c r="F47" s="118">
        <v>725856</v>
      </c>
      <c r="G47" s="118">
        <v>105603487</v>
      </c>
      <c r="H47" s="118">
        <v>101402543</v>
      </c>
      <c r="I47" s="159">
        <v>1.2968116588555378E-2</v>
      </c>
      <c r="J47" s="118">
        <v>1369478</v>
      </c>
      <c r="K47" s="27">
        <v>0</v>
      </c>
      <c r="L47" s="155">
        <v>1315000</v>
      </c>
      <c r="M47" s="118">
        <v>1315000</v>
      </c>
      <c r="N47" s="23"/>
    </row>
    <row r="48" spans="1:14" ht="39.950000000000003" customHeight="1" x14ac:dyDescent="0.15">
      <c r="A48" s="1"/>
      <c r="B48" s="23"/>
      <c r="C48" s="158" t="s">
        <v>330</v>
      </c>
      <c r="D48" s="118">
        <v>7920000</v>
      </c>
      <c r="E48" s="118">
        <v>782805635</v>
      </c>
      <c r="F48" s="118">
        <v>726318</v>
      </c>
      <c r="G48" s="118">
        <v>782079317</v>
      </c>
      <c r="H48" s="118">
        <v>763300000</v>
      </c>
      <c r="I48" s="159">
        <v>1.0375998951919298E-2</v>
      </c>
      <c r="J48" s="118">
        <v>8114854</v>
      </c>
      <c r="K48" s="27">
        <v>0</v>
      </c>
      <c r="L48" s="155">
        <v>7920000</v>
      </c>
      <c r="M48" s="118">
        <v>7920000</v>
      </c>
      <c r="N48" s="23"/>
    </row>
    <row r="49" spans="1:14" ht="39.950000000000003" customHeight="1" x14ac:dyDescent="0.15">
      <c r="A49" s="1"/>
      <c r="B49" s="23"/>
      <c r="C49" s="158" t="s">
        <v>331</v>
      </c>
      <c r="D49" s="118">
        <v>585000</v>
      </c>
      <c r="E49" s="118">
        <v>38658340</v>
      </c>
      <c r="F49" s="118">
        <v>3773835</v>
      </c>
      <c r="G49" s="118">
        <v>34884505</v>
      </c>
      <c r="H49" s="118">
        <v>30500000</v>
      </c>
      <c r="I49" s="159">
        <v>1.9180327868852459E-2</v>
      </c>
      <c r="J49" s="118">
        <v>669096</v>
      </c>
      <c r="K49" s="27">
        <v>0</v>
      </c>
      <c r="L49" s="155">
        <v>585000</v>
      </c>
      <c r="M49" s="118">
        <v>585000</v>
      </c>
      <c r="N49" s="23"/>
    </row>
    <row r="50" spans="1:14" ht="39.950000000000003" customHeight="1" x14ac:dyDescent="0.15">
      <c r="A50" s="1"/>
      <c r="B50" s="23"/>
      <c r="C50" s="158" t="s">
        <v>332</v>
      </c>
      <c r="D50" s="118">
        <v>1000000</v>
      </c>
      <c r="E50" s="118">
        <v>492492551</v>
      </c>
      <c r="F50" s="118">
        <v>18609346</v>
      </c>
      <c r="G50" s="118">
        <v>473883205</v>
      </c>
      <c r="H50" s="118">
        <v>35140000</v>
      </c>
      <c r="I50" s="159">
        <v>2.8457598178713718E-2</v>
      </c>
      <c r="J50" s="118">
        <v>13485578</v>
      </c>
      <c r="K50" s="27">
        <v>0</v>
      </c>
      <c r="L50" s="155">
        <v>1000000</v>
      </c>
      <c r="M50" s="118">
        <v>1000000</v>
      </c>
      <c r="N50" s="23"/>
    </row>
    <row r="51" spans="1:14" ht="39.950000000000003" customHeight="1" x14ac:dyDescent="0.15">
      <c r="A51" s="1"/>
      <c r="B51" s="23"/>
      <c r="C51" s="169" t="s">
        <v>333</v>
      </c>
      <c r="D51" s="118">
        <v>500000</v>
      </c>
      <c r="E51" s="173" t="s">
        <v>372</v>
      </c>
      <c r="F51" s="173" t="s">
        <v>372</v>
      </c>
      <c r="G51" s="118">
        <v>50000000</v>
      </c>
      <c r="H51" s="118">
        <v>50000000</v>
      </c>
      <c r="I51" s="159">
        <v>0.01</v>
      </c>
      <c r="J51" s="118">
        <v>500000</v>
      </c>
      <c r="K51" s="27">
        <v>0</v>
      </c>
      <c r="L51" s="155">
        <v>500000</v>
      </c>
      <c r="M51" s="118">
        <v>500000</v>
      </c>
      <c r="N51" s="23"/>
    </row>
    <row r="52" spans="1:14" ht="39.950000000000003" customHeight="1" x14ac:dyDescent="0.15">
      <c r="A52" s="1"/>
      <c r="B52" s="23"/>
      <c r="C52" s="158" t="s">
        <v>348</v>
      </c>
      <c r="D52" s="118">
        <v>246000000</v>
      </c>
      <c r="E52" s="118">
        <v>4820188000</v>
      </c>
      <c r="F52" s="118">
        <v>625527000</v>
      </c>
      <c r="G52" s="118">
        <v>4194661000</v>
      </c>
      <c r="H52" s="118">
        <v>1651000000</v>
      </c>
      <c r="I52" s="159">
        <v>0.14900060569351908</v>
      </c>
      <c r="J52" s="118">
        <v>625007030</v>
      </c>
      <c r="K52" s="27">
        <v>0</v>
      </c>
      <c r="L52" s="155">
        <v>246000000</v>
      </c>
      <c r="M52" s="118">
        <v>246000000</v>
      </c>
      <c r="N52" s="23"/>
    </row>
    <row r="53" spans="1:14" ht="39.950000000000003" customHeight="1" x14ac:dyDescent="0.15">
      <c r="A53" s="1"/>
      <c r="B53" s="23"/>
      <c r="C53" s="169" t="s">
        <v>349</v>
      </c>
      <c r="D53" s="118">
        <v>10000000</v>
      </c>
      <c r="E53" s="118">
        <v>1007980324</v>
      </c>
      <c r="F53" s="118">
        <v>368643461</v>
      </c>
      <c r="G53" s="118">
        <v>639336863</v>
      </c>
      <c r="H53" s="118">
        <v>500000000</v>
      </c>
      <c r="I53" s="159">
        <v>0.02</v>
      </c>
      <c r="J53" s="118">
        <v>12786737</v>
      </c>
      <c r="K53" s="27">
        <v>0</v>
      </c>
      <c r="L53" s="155">
        <v>10000000</v>
      </c>
      <c r="M53" s="118">
        <v>10000000</v>
      </c>
      <c r="N53" s="23"/>
    </row>
    <row r="54" spans="1:14" ht="39.950000000000003" customHeight="1" x14ac:dyDescent="0.15">
      <c r="A54" s="1"/>
      <c r="B54" s="23"/>
      <c r="C54" s="169" t="s">
        <v>338</v>
      </c>
      <c r="D54" s="118">
        <v>9950000</v>
      </c>
      <c r="E54" s="118">
        <v>1870365544</v>
      </c>
      <c r="F54" s="118">
        <v>202908298</v>
      </c>
      <c r="G54" s="118">
        <v>1667457246</v>
      </c>
      <c r="H54" s="118">
        <v>85000000</v>
      </c>
      <c r="I54" s="159">
        <v>0.11705882352941177</v>
      </c>
      <c r="J54" s="118">
        <v>195190584</v>
      </c>
      <c r="K54" s="171">
        <v>-49150000</v>
      </c>
      <c r="L54" s="155">
        <v>59100000</v>
      </c>
      <c r="M54" s="118">
        <v>9950000</v>
      </c>
      <c r="N54" s="23"/>
    </row>
    <row r="55" spans="1:14" ht="39.950000000000003" customHeight="1" x14ac:dyDescent="0.15">
      <c r="A55" s="1"/>
      <c r="B55" s="23"/>
      <c r="C55" s="158" t="s">
        <v>339</v>
      </c>
      <c r="D55" s="118">
        <v>1388000</v>
      </c>
      <c r="E55" s="118">
        <v>17563903000</v>
      </c>
      <c r="F55" s="118">
        <v>11623524000</v>
      </c>
      <c r="G55" s="118">
        <v>5940379000</v>
      </c>
      <c r="H55" s="118">
        <v>1814855000</v>
      </c>
      <c r="I55" s="159">
        <v>7.6479939168693921E-4</v>
      </c>
      <c r="J55" s="118">
        <v>4543198</v>
      </c>
      <c r="K55" s="27">
        <v>0</v>
      </c>
      <c r="L55" s="155">
        <v>1388000</v>
      </c>
      <c r="M55" s="118">
        <v>1388000</v>
      </c>
      <c r="N55" s="23"/>
    </row>
    <row r="56" spans="1:14" ht="39.950000000000003" customHeight="1" x14ac:dyDescent="0.15">
      <c r="A56" s="1"/>
      <c r="B56" s="23"/>
      <c r="C56" s="169" t="s">
        <v>340</v>
      </c>
      <c r="D56" s="118">
        <v>250000</v>
      </c>
      <c r="E56" s="118">
        <v>837905394</v>
      </c>
      <c r="F56" s="118">
        <v>2254178493</v>
      </c>
      <c r="G56" s="171">
        <v>-1416273099</v>
      </c>
      <c r="H56" s="118">
        <v>85440000</v>
      </c>
      <c r="I56" s="159">
        <v>2.9260299625468167E-3</v>
      </c>
      <c r="J56" s="171">
        <v>0</v>
      </c>
      <c r="K56" s="118">
        <v>249999</v>
      </c>
      <c r="L56" s="155">
        <v>1</v>
      </c>
      <c r="M56" s="118">
        <v>250000</v>
      </c>
      <c r="N56" s="23"/>
    </row>
    <row r="57" spans="1:14" ht="39.950000000000003" customHeight="1" x14ac:dyDescent="0.15">
      <c r="A57" s="1"/>
      <c r="B57" s="23"/>
      <c r="C57" s="158" t="s">
        <v>341</v>
      </c>
      <c r="D57" s="118">
        <v>8000000</v>
      </c>
      <c r="E57" s="118">
        <v>980196176</v>
      </c>
      <c r="F57" s="118">
        <v>155713442</v>
      </c>
      <c r="G57" s="118">
        <v>824482734</v>
      </c>
      <c r="H57" s="118">
        <v>800000000</v>
      </c>
      <c r="I57" s="159">
        <v>0.01</v>
      </c>
      <c r="J57" s="118">
        <v>8244827</v>
      </c>
      <c r="K57" s="27">
        <v>0</v>
      </c>
      <c r="L57" s="155">
        <v>8000000</v>
      </c>
      <c r="M57" s="118">
        <v>8000000</v>
      </c>
      <c r="N57" s="23"/>
    </row>
    <row r="58" spans="1:14" ht="39.950000000000003" customHeight="1" x14ac:dyDescent="0.15">
      <c r="A58" s="1"/>
      <c r="B58" s="23"/>
      <c r="C58" s="169" t="s">
        <v>342</v>
      </c>
      <c r="D58" s="118">
        <v>7000000</v>
      </c>
      <c r="E58" s="118">
        <v>549712597</v>
      </c>
      <c r="F58" s="118">
        <v>64655522</v>
      </c>
      <c r="G58" s="118">
        <v>485057075</v>
      </c>
      <c r="H58" s="118">
        <v>832000000</v>
      </c>
      <c r="I58" s="159">
        <v>8.4134615384615381E-3</v>
      </c>
      <c r="J58" s="118">
        <v>4081009</v>
      </c>
      <c r="K58" s="155">
        <v>2918991</v>
      </c>
      <c r="L58" s="155">
        <v>4081009</v>
      </c>
      <c r="M58" s="118">
        <v>7000000</v>
      </c>
      <c r="N58" s="23"/>
    </row>
    <row r="59" spans="1:14" ht="39.950000000000003" customHeight="1" x14ac:dyDescent="0.15">
      <c r="A59" s="1"/>
      <c r="B59" s="23"/>
      <c r="C59" s="169" t="s">
        <v>350</v>
      </c>
      <c r="D59" s="118">
        <v>5000000</v>
      </c>
      <c r="E59" s="118">
        <v>119680741</v>
      </c>
      <c r="F59" s="118">
        <v>3459357</v>
      </c>
      <c r="G59" s="118">
        <v>116221384</v>
      </c>
      <c r="H59" s="118">
        <v>100000000</v>
      </c>
      <c r="I59" s="159">
        <v>0.05</v>
      </c>
      <c r="J59" s="118">
        <v>5811069</v>
      </c>
      <c r="K59" s="27">
        <v>0</v>
      </c>
      <c r="L59" s="155">
        <v>5000000</v>
      </c>
      <c r="M59" s="118">
        <v>5000000</v>
      </c>
      <c r="N59" s="23"/>
    </row>
    <row r="60" spans="1:14" ht="39.950000000000003" customHeight="1" x14ac:dyDescent="0.15">
      <c r="A60" s="1"/>
      <c r="B60" s="23"/>
      <c r="C60" s="158" t="s">
        <v>343</v>
      </c>
      <c r="D60" s="118">
        <v>2000000</v>
      </c>
      <c r="E60" s="118">
        <v>9764502000</v>
      </c>
      <c r="F60" s="118">
        <v>4340534000</v>
      </c>
      <c r="G60" s="118">
        <v>5423968000</v>
      </c>
      <c r="H60" s="118">
        <v>180000000</v>
      </c>
      <c r="I60" s="159">
        <v>1.1111111111111112E-2</v>
      </c>
      <c r="J60" s="118">
        <v>60266311</v>
      </c>
      <c r="K60" s="27">
        <v>0</v>
      </c>
      <c r="L60" s="155">
        <v>2000000</v>
      </c>
      <c r="M60" s="118">
        <v>2000000</v>
      </c>
      <c r="N60" s="23"/>
    </row>
    <row r="61" spans="1:14" ht="39.950000000000003" customHeight="1" x14ac:dyDescent="0.15">
      <c r="A61" s="1"/>
      <c r="B61" s="23"/>
      <c r="C61" s="158" t="s">
        <v>367</v>
      </c>
      <c r="D61" s="118">
        <v>2175000</v>
      </c>
      <c r="E61" s="160">
        <v>117150386</v>
      </c>
      <c r="F61" s="160">
        <v>87139764</v>
      </c>
      <c r="G61" s="118">
        <v>30010622</v>
      </c>
      <c r="H61" s="118">
        <v>30000000</v>
      </c>
      <c r="I61" s="159">
        <v>7.2499999999999995E-2</v>
      </c>
      <c r="J61" s="118">
        <v>2175770</v>
      </c>
      <c r="K61" s="27">
        <v>0</v>
      </c>
      <c r="L61" s="155">
        <v>2175000</v>
      </c>
      <c r="M61" s="27" t="s">
        <v>368</v>
      </c>
      <c r="N61" s="23"/>
    </row>
    <row r="62" spans="1:14" ht="39.950000000000003" hidden="1" customHeight="1" outlineLevel="1" x14ac:dyDescent="0.15">
      <c r="A62" s="1"/>
      <c r="B62" s="23"/>
      <c r="C62" s="158"/>
      <c r="D62" s="118"/>
      <c r="E62" s="27"/>
      <c r="F62" s="27"/>
      <c r="G62" s="27"/>
      <c r="H62" s="27"/>
      <c r="I62" s="27"/>
      <c r="J62" s="27"/>
      <c r="K62" s="27"/>
      <c r="L62" s="27"/>
      <c r="M62" s="27"/>
      <c r="N62" s="23"/>
    </row>
    <row r="63" spans="1:14" ht="39.950000000000003" hidden="1" customHeight="1" outlineLevel="1" x14ac:dyDescent="0.15">
      <c r="A63" s="1"/>
      <c r="B63" s="23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3"/>
    </row>
    <row r="64" spans="1:14" ht="39.950000000000003" hidden="1" customHeight="1" outlineLevel="1" x14ac:dyDescent="0.15">
      <c r="A64" s="1"/>
      <c r="B64" s="23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3"/>
    </row>
    <row r="65" spans="1:14" ht="39.950000000000003" hidden="1" customHeight="1" outlineLevel="1" x14ac:dyDescent="0.15">
      <c r="A65" s="1"/>
      <c r="B65" s="23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3"/>
    </row>
    <row r="66" spans="1:14" ht="39.950000000000003" hidden="1" customHeight="1" outlineLevel="1" x14ac:dyDescent="0.15">
      <c r="A66" s="1"/>
      <c r="B66" s="23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3"/>
    </row>
    <row r="67" spans="1:14" ht="39.950000000000003" customHeight="1" collapsed="1" x14ac:dyDescent="0.15">
      <c r="A67" s="1"/>
      <c r="B67" s="23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3"/>
    </row>
    <row r="68" spans="1:14" ht="39.950000000000003" customHeight="1" x14ac:dyDescent="0.15">
      <c r="A68" s="1"/>
      <c r="B68" s="23"/>
      <c r="C68" s="24" t="s">
        <v>10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3"/>
    </row>
    <row r="69" spans="1:14" ht="7.5" customHeight="1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6.75" customHeight="1" x14ac:dyDescent="0.1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K45"/>
  <sheetViews>
    <sheetView view="pageBreakPreview" zoomScaleNormal="100" zoomScaleSheetLayoutView="100" workbookViewId="0">
      <selection activeCell="E8" sqref="E8"/>
    </sheetView>
  </sheetViews>
  <sheetFormatPr defaultRowHeight="13.5" x14ac:dyDescent="0.15"/>
  <cols>
    <col min="1" max="1" width="1.25" customWidth="1"/>
    <col min="2" max="2" width="5.625" customWidth="1"/>
    <col min="3" max="3" width="20.625" customWidth="1"/>
    <col min="4" max="9" width="15.625" customWidth="1"/>
    <col min="10" max="10" width="10.75" hidden="1" customWidth="1"/>
    <col min="11" max="11" width="0.75" customWidth="1"/>
    <col min="12" max="12" width="0.375" customWidth="1"/>
  </cols>
  <sheetData>
    <row r="1" spans="2:11" ht="60" customHeight="1" x14ac:dyDescent="0.15"/>
    <row r="2" spans="2:11" ht="18.75" customHeight="1" x14ac:dyDescent="0.15">
      <c r="B2" s="3"/>
      <c r="C2" s="28" t="s">
        <v>73</v>
      </c>
      <c r="D2" s="29"/>
      <c r="E2" s="29"/>
      <c r="F2" s="29"/>
      <c r="G2" s="29"/>
      <c r="H2" s="29"/>
      <c r="I2" s="30" t="s">
        <v>218</v>
      </c>
      <c r="J2" s="3"/>
      <c r="K2" s="3"/>
    </row>
    <row r="3" spans="2:11" s="1" customFormat="1" ht="17.45" customHeight="1" x14ac:dyDescent="0.15">
      <c r="B3" s="23"/>
      <c r="C3" s="206" t="s">
        <v>70</v>
      </c>
      <c r="D3" s="207" t="s">
        <v>7</v>
      </c>
      <c r="E3" s="207" t="s">
        <v>4</v>
      </c>
      <c r="F3" s="207" t="s">
        <v>2</v>
      </c>
      <c r="G3" s="207" t="s">
        <v>3</v>
      </c>
      <c r="H3" s="209" t="s">
        <v>71</v>
      </c>
      <c r="I3" s="204" t="s">
        <v>72</v>
      </c>
      <c r="J3" s="32" t="s">
        <v>10</v>
      </c>
      <c r="K3" s="23"/>
    </row>
    <row r="4" spans="2:11" s="34" customFormat="1" ht="17.45" customHeight="1" x14ac:dyDescent="0.15">
      <c r="B4" s="26"/>
      <c r="C4" s="206"/>
      <c r="D4" s="208"/>
      <c r="E4" s="208"/>
      <c r="F4" s="208"/>
      <c r="G4" s="208"/>
      <c r="H4" s="208"/>
      <c r="I4" s="205"/>
      <c r="J4" s="33"/>
      <c r="K4" s="26"/>
    </row>
    <row r="5" spans="2:11" s="1" customFormat="1" ht="24" customHeight="1" x14ac:dyDescent="0.15">
      <c r="B5" s="23"/>
      <c r="C5" s="35" t="s">
        <v>9</v>
      </c>
      <c r="D5" s="116">
        <f>+H5-SUM(E5:G5)</f>
        <v>2230186005</v>
      </c>
      <c r="E5" s="116"/>
      <c r="F5" s="116"/>
      <c r="G5" s="116"/>
      <c r="H5" s="116">
        <v>2230186005</v>
      </c>
      <c r="I5" s="116">
        <f>+H5</f>
        <v>2230186005</v>
      </c>
      <c r="J5" s="36"/>
      <c r="K5" s="23"/>
    </row>
    <row r="6" spans="2:11" s="1" customFormat="1" ht="24" customHeight="1" x14ac:dyDescent="0.15">
      <c r="B6" s="23"/>
      <c r="C6" s="35" t="s">
        <v>6</v>
      </c>
      <c r="D6" s="116">
        <f t="shared" ref="D6:D37" si="0">+H6-SUM(E6:G6)</f>
        <v>211917061</v>
      </c>
      <c r="E6" s="116"/>
      <c r="F6" s="116"/>
      <c r="G6" s="116"/>
      <c r="H6" s="116">
        <v>211917061</v>
      </c>
      <c r="I6" s="116">
        <f t="shared" ref="I6:I37" si="1">+H6</f>
        <v>211917061</v>
      </c>
      <c r="J6" s="36"/>
      <c r="K6" s="23"/>
    </row>
    <row r="7" spans="2:11" s="1" customFormat="1" ht="24" customHeight="1" x14ac:dyDescent="0.15">
      <c r="B7" s="23"/>
      <c r="C7" s="115" t="s">
        <v>187</v>
      </c>
      <c r="D7" s="116">
        <f t="shared" si="0"/>
        <v>466602033</v>
      </c>
      <c r="E7" s="116"/>
      <c r="F7" s="116"/>
      <c r="G7" s="116"/>
      <c r="H7" s="116">
        <v>466602033</v>
      </c>
      <c r="I7" s="116">
        <f t="shared" si="1"/>
        <v>466602033</v>
      </c>
      <c r="J7" s="36"/>
      <c r="K7" s="23"/>
    </row>
    <row r="8" spans="2:11" s="1" customFormat="1" ht="24" customHeight="1" x14ac:dyDescent="0.15">
      <c r="B8" s="23"/>
      <c r="C8" s="115" t="s">
        <v>188</v>
      </c>
      <c r="D8" s="116">
        <f t="shared" si="0"/>
        <v>70252483</v>
      </c>
      <c r="E8" s="117"/>
      <c r="F8" s="117"/>
      <c r="G8" s="117"/>
      <c r="H8" s="117">
        <v>70252483</v>
      </c>
      <c r="I8" s="116">
        <f t="shared" si="1"/>
        <v>70252483</v>
      </c>
      <c r="J8" s="36"/>
      <c r="K8" s="23"/>
    </row>
    <row r="9" spans="2:11" s="1" customFormat="1" ht="24" customHeight="1" x14ac:dyDescent="0.15">
      <c r="B9" s="23"/>
      <c r="C9" s="115" t="s">
        <v>189</v>
      </c>
      <c r="D9" s="116">
        <f t="shared" si="0"/>
        <v>345468</v>
      </c>
      <c r="E9" s="116"/>
      <c r="F9" s="116"/>
      <c r="G9" s="116">
        <v>810000000</v>
      </c>
      <c r="H9" s="116">
        <v>810345468</v>
      </c>
      <c r="I9" s="116">
        <f t="shared" si="1"/>
        <v>810345468</v>
      </c>
      <c r="J9" s="36"/>
      <c r="K9" s="23"/>
    </row>
    <row r="10" spans="2:11" s="1" customFormat="1" ht="24" customHeight="1" x14ac:dyDescent="0.15">
      <c r="B10" s="23"/>
      <c r="C10" s="115" t="s">
        <v>190</v>
      </c>
      <c r="D10" s="116">
        <f t="shared" si="0"/>
        <v>97029586</v>
      </c>
      <c r="E10" s="117"/>
      <c r="F10" s="117"/>
      <c r="G10" s="117"/>
      <c r="H10" s="117">
        <v>97029586</v>
      </c>
      <c r="I10" s="116">
        <f t="shared" si="1"/>
        <v>97029586</v>
      </c>
      <c r="J10" s="36"/>
      <c r="K10" s="23"/>
    </row>
    <row r="11" spans="2:11" s="1" customFormat="1" ht="24" customHeight="1" x14ac:dyDescent="0.15">
      <c r="B11" s="23"/>
      <c r="C11" s="115" t="s">
        <v>191</v>
      </c>
      <c r="D11" s="116">
        <f t="shared" si="0"/>
        <v>159545987</v>
      </c>
      <c r="E11" s="116"/>
      <c r="F11" s="116"/>
      <c r="G11" s="116"/>
      <c r="H11" s="116">
        <v>159545987</v>
      </c>
      <c r="I11" s="116">
        <f t="shared" si="1"/>
        <v>159545987</v>
      </c>
      <c r="J11" s="36"/>
      <c r="K11" s="23"/>
    </row>
    <row r="12" spans="2:11" s="1" customFormat="1" ht="24" customHeight="1" x14ac:dyDescent="0.15">
      <c r="B12" s="23"/>
      <c r="C12" s="115" t="s">
        <v>192</v>
      </c>
      <c r="D12" s="116">
        <f t="shared" si="0"/>
        <v>13579032</v>
      </c>
      <c r="E12" s="117"/>
      <c r="F12" s="117"/>
      <c r="G12" s="117"/>
      <c r="H12" s="117">
        <v>13579032</v>
      </c>
      <c r="I12" s="116">
        <f t="shared" si="1"/>
        <v>13579032</v>
      </c>
      <c r="J12" s="36"/>
      <c r="K12" s="23"/>
    </row>
    <row r="13" spans="2:11" s="1" customFormat="1" ht="24" customHeight="1" x14ac:dyDescent="0.15">
      <c r="B13" s="23"/>
      <c r="C13" s="115" t="s">
        <v>193</v>
      </c>
      <c r="D13" s="116">
        <f t="shared" si="0"/>
        <v>17204276</v>
      </c>
      <c r="E13" s="116"/>
      <c r="F13" s="116"/>
      <c r="G13" s="116"/>
      <c r="H13" s="116">
        <v>17204276</v>
      </c>
      <c r="I13" s="116">
        <f t="shared" si="1"/>
        <v>17204276</v>
      </c>
      <c r="J13" s="36"/>
      <c r="K13" s="23"/>
    </row>
    <row r="14" spans="2:11" s="1" customFormat="1" ht="24" customHeight="1" x14ac:dyDescent="0.15">
      <c r="B14" s="23"/>
      <c r="C14" s="115" t="s">
        <v>194</v>
      </c>
      <c r="D14" s="116">
        <f t="shared" si="0"/>
        <v>7306908</v>
      </c>
      <c r="E14" s="117"/>
      <c r="F14" s="117"/>
      <c r="G14" s="117"/>
      <c r="H14" s="117">
        <v>7306908</v>
      </c>
      <c r="I14" s="116">
        <f t="shared" si="1"/>
        <v>7306908</v>
      </c>
      <c r="J14" s="36"/>
      <c r="K14" s="23"/>
    </row>
    <row r="15" spans="2:11" s="1" customFormat="1" ht="24" customHeight="1" x14ac:dyDescent="0.15">
      <c r="B15" s="23"/>
      <c r="C15" s="115" t="s">
        <v>195</v>
      </c>
      <c r="D15" s="116">
        <f t="shared" si="0"/>
        <v>2166139</v>
      </c>
      <c r="E15" s="116"/>
      <c r="F15" s="116"/>
      <c r="G15" s="116"/>
      <c r="H15" s="116">
        <v>2166139</v>
      </c>
      <c r="I15" s="116">
        <f t="shared" si="1"/>
        <v>2166139</v>
      </c>
      <c r="J15" s="36"/>
      <c r="K15" s="23"/>
    </row>
    <row r="16" spans="2:11" s="1" customFormat="1" ht="24" customHeight="1" x14ac:dyDescent="0.15">
      <c r="B16" s="23"/>
      <c r="C16" s="115" t="s">
        <v>196</v>
      </c>
      <c r="D16" s="116">
        <f t="shared" si="0"/>
        <v>15069270</v>
      </c>
      <c r="E16" s="117"/>
      <c r="F16" s="117"/>
      <c r="G16" s="117"/>
      <c r="H16" s="117">
        <v>15069270</v>
      </c>
      <c r="I16" s="116">
        <f t="shared" si="1"/>
        <v>15069270</v>
      </c>
      <c r="J16" s="36"/>
      <c r="K16" s="23"/>
    </row>
    <row r="17" spans="2:11" s="1" customFormat="1" ht="24" customHeight="1" x14ac:dyDescent="0.15">
      <c r="B17" s="23"/>
      <c r="C17" s="115" t="s">
        <v>197</v>
      </c>
      <c r="D17" s="116">
        <f t="shared" si="0"/>
        <v>16201727</v>
      </c>
      <c r="E17" s="116"/>
      <c r="F17" s="116"/>
      <c r="G17" s="116"/>
      <c r="H17" s="116">
        <v>16201727</v>
      </c>
      <c r="I17" s="116">
        <f t="shared" si="1"/>
        <v>16201727</v>
      </c>
      <c r="J17" s="36"/>
      <c r="K17" s="23"/>
    </row>
    <row r="18" spans="2:11" s="1" customFormat="1" ht="24" customHeight="1" x14ac:dyDescent="0.15">
      <c r="B18" s="23"/>
      <c r="C18" s="115" t="s">
        <v>198</v>
      </c>
      <c r="D18" s="116">
        <f t="shared" si="0"/>
        <v>127819328</v>
      </c>
      <c r="E18" s="117"/>
      <c r="F18" s="117"/>
      <c r="G18" s="117"/>
      <c r="H18" s="117">
        <v>127819328</v>
      </c>
      <c r="I18" s="116">
        <f t="shared" si="1"/>
        <v>127819328</v>
      </c>
      <c r="J18" s="36"/>
      <c r="K18" s="23"/>
    </row>
    <row r="19" spans="2:11" s="1" customFormat="1" ht="24" customHeight="1" x14ac:dyDescent="0.15">
      <c r="B19" s="23"/>
      <c r="C19" s="115" t="s">
        <v>199</v>
      </c>
      <c r="D19" s="116">
        <f t="shared" si="0"/>
        <v>9284021</v>
      </c>
      <c r="E19" s="116"/>
      <c r="F19" s="116"/>
      <c r="G19" s="116"/>
      <c r="H19" s="116">
        <v>9284021</v>
      </c>
      <c r="I19" s="116">
        <f t="shared" si="1"/>
        <v>9284021</v>
      </c>
      <c r="J19" s="36"/>
      <c r="K19" s="23"/>
    </row>
    <row r="20" spans="2:11" s="1" customFormat="1" ht="24" customHeight="1" x14ac:dyDescent="0.15">
      <c r="B20" s="23"/>
      <c r="C20" s="115" t="s">
        <v>200</v>
      </c>
      <c r="D20" s="116">
        <f t="shared" si="0"/>
        <v>1734271</v>
      </c>
      <c r="E20" s="117"/>
      <c r="F20" s="117"/>
      <c r="G20" s="117"/>
      <c r="H20" s="117">
        <v>1734271</v>
      </c>
      <c r="I20" s="116">
        <f t="shared" si="1"/>
        <v>1734271</v>
      </c>
      <c r="J20" s="36"/>
      <c r="K20" s="23"/>
    </row>
    <row r="21" spans="2:11" s="1" customFormat="1" ht="24" customHeight="1" x14ac:dyDescent="0.15">
      <c r="B21" s="23"/>
      <c r="C21" s="115" t="s">
        <v>201</v>
      </c>
      <c r="D21" s="116">
        <f t="shared" si="0"/>
        <v>57235042</v>
      </c>
      <c r="E21" s="116"/>
      <c r="F21" s="116"/>
      <c r="G21" s="116"/>
      <c r="H21" s="116">
        <v>57235042</v>
      </c>
      <c r="I21" s="116">
        <f t="shared" si="1"/>
        <v>57235042</v>
      </c>
      <c r="J21" s="36"/>
      <c r="K21" s="23"/>
    </row>
    <row r="22" spans="2:11" s="1" customFormat="1" ht="24" customHeight="1" x14ac:dyDescent="0.15">
      <c r="B22" s="23"/>
      <c r="C22" s="115" t="s">
        <v>202</v>
      </c>
      <c r="D22" s="116">
        <f t="shared" si="0"/>
        <v>39383751</v>
      </c>
      <c r="E22" s="117"/>
      <c r="F22" s="117"/>
      <c r="G22" s="117"/>
      <c r="H22" s="117">
        <v>39383751</v>
      </c>
      <c r="I22" s="116">
        <f t="shared" si="1"/>
        <v>39383751</v>
      </c>
      <c r="J22" s="36"/>
      <c r="K22" s="23"/>
    </row>
    <row r="23" spans="2:11" s="1" customFormat="1" ht="24" customHeight="1" x14ac:dyDescent="0.15">
      <c r="B23" s="23"/>
      <c r="C23" s="115" t="s">
        <v>203</v>
      </c>
      <c r="D23" s="116">
        <f t="shared" si="0"/>
        <v>38507170</v>
      </c>
      <c r="E23" s="116"/>
      <c r="F23" s="116"/>
      <c r="G23" s="116"/>
      <c r="H23" s="116">
        <v>38507170</v>
      </c>
      <c r="I23" s="116">
        <f t="shared" si="1"/>
        <v>38507170</v>
      </c>
      <c r="J23" s="36"/>
      <c r="K23" s="23"/>
    </row>
    <row r="24" spans="2:11" s="1" customFormat="1" ht="24" customHeight="1" x14ac:dyDescent="0.15">
      <c r="B24" s="23"/>
      <c r="C24" s="115" t="s">
        <v>204</v>
      </c>
      <c r="D24" s="116">
        <f t="shared" si="0"/>
        <v>5608352</v>
      </c>
      <c r="E24" s="117"/>
      <c r="F24" s="117"/>
      <c r="G24" s="117"/>
      <c r="H24" s="117">
        <v>5608352</v>
      </c>
      <c r="I24" s="116">
        <f t="shared" si="1"/>
        <v>5608352</v>
      </c>
      <c r="J24" s="36"/>
      <c r="K24" s="23"/>
    </row>
    <row r="25" spans="2:11" s="1" customFormat="1" ht="24" customHeight="1" x14ac:dyDescent="0.15">
      <c r="B25" s="23"/>
      <c r="C25" s="115" t="s">
        <v>205</v>
      </c>
      <c r="D25" s="116">
        <f t="shared" si="0"/>
        <v>57231506</v>
      </c>
      <c r="E25" s="116"/>
      <c r="F25" s="116"/>
      <c r="G25" s="116"/>
      <c r="H25" s="116">
        <v>57231506</v>
      </c>
      <c r="I25" s="116">
        <f t="shared" si="1"/>
        <v>57231506</v>
      </c>
      <c r="J25" s="36"/>
      <c r="K25" s="23"/>
    </row>
    <row r="26" spans="2:11" s="1" customFormat="1" ht="24" customHeight="1" x14ac:dyDescent="0.15">
      <c r="B26" s="23"/>
      <c r="C26" s="115" t="s">
        <v>206</v>
      </c>
      <c r="D26" s="116">
        <f t="shared" si="0"/>
        <v>21801634</v>
      </c>
      <c r="E26" s="117"/>
      <c r="F26" s="117"/>
      <c r="G26" s="117"/>
      <c r="H26" s="117">
        <v>21801634</v>
      </c>
      <c r="I26" s="116">
        <f t="shared" si="1"/>
        <v>21801634</v>
      </c>
      <c r="J26" s="36"/>
      <c r="K26" s="23"/>
    </row>
    <row r="27" spans="2:11" s="1" customFormat="1" ht="24" customHeight="1" x14ac:dyDescent="0.15">
      <c r="B27" s="23"/>
      <c r="C27" s="115" t="s">
        <v>207</v>
      </c>
      <c r="D27" s="116">
        <f t="shared" si="0"/>
        <v>5094141</v>
      </c>
      <c r="E27" s="116"/>
      <c r="F27" s="116"/>
      <c r="G27" s="116"/>
      <c r="H27" s="116">
        <v>5094141</v>
      </c>
      <c r="I27" s="116">
        <f t="shared" si="1"/>
        <v>5094141</v>
      </c>
      <c r="J27" s="36"/>
      <c r="K27" s="23"/>
    </row>
    <row r="28" spans="2:11" s="1" customFormat="1" ht="24" customHeight="1" x14ac:dyDescent="0.15">
      <c r="B28" s="23"/>
      <c r="C28" s="115" t="s">
        <v>208</v>
      </c>
      <c r="D28" s="116">
        <f t="shared" si="0"/>
        <v>8277697</v>
      </c>
      <c r="E28" s="117"/>
      <c r="F28" s="117"/>
      <c r="G28" s="117"/>
      <c r="H28" s="117">
        <v>8277697</v>
      </c>
      <c r="I28" s="116">
        <f t="shared" si="1"/>
        <v>8277697</v>
      </c>
      <c r="J28" s="36"/>
      <c r="K28" s="23"/>
    </row>
    <row r="29" spans="2:11" s="1" customFormat="1" ht="24" customHeight="1" x14ac:dyDescent="0.15">
      <c r="B29" s="23"/>
      <c r="C29" s="115" t="s">
        <v>209</v>
      </c>
      <c r="D29" s="116">
        <f t="shared" si="0"/>
        <v>8980849</v>
      </c>
      <c r="E29" s="117"/>
      <c r="F29" s="117"/>
      <c r="G29" s="117"/>
      <c r="H29" s="117">
        <v>8980849</v>
      </c>
      <c r="I29" s="116">
        <f t="shared" si="1"/>
        <v>8980849</v>
      </c>
      <c r="J29" s="36"/>
      <c r="K29" s="23"/>
    </row>
    <row r="30" spans="2:11" s="1" customFormat="1" ht="24" customHeight="1" x14ac:dyDescent="0.15">
      <c r="B30" s="23"/>
      <c r="C30" s="115" t="s">
        <v>210</v>
      </c>
      <c r="D30" s="116">
        <f t="shared" si="0"/>
        <v>49320890</v>
      </c>
      <c r="E30" s="116"/>
      <c r="F30" s="116"/>
      <c r="G30" s="116"/>
      <c r="H30" s="116">
        <v>49320890</v>
      </c>
      <c r="I30" s="116">
        <f t="shared" si="1"/>
        <v>49320890</v>
      </c>
      <c r="J30" s="36"/>
      <c r="K30" s="23"/>
    </row>
    <row r="31" spans="2:11" s="1" customFormat="1" ht="24" customHeight="1" x14ac:dyDescent="0.15">
      <c r="B31" s="23"/>
      <c r="C31" s="115" t="s">
        <v>211</v>
      </c>
      <c r="D31" s="116">
        <f t="shared" si="0"/>
        <v>15654500</v>
      </c>
      <c r="E31" s="117"/>
      <c r="F31" s="117"/>
      <c r="G31" s="117"/>
      <c r="H31" s="117">
        <v>15654500</v>
      </c>
      <c r="I31" s="116">
        <f t="shared" si="1"/>
        <v>15654500</v>
      </c>
      <c r="J31" s="36"/>
      <c r="K31" s="23"/>
    </row>
    <row r="32" spans="2:11" s="1" customFormat="1" ht="24" customHeight="1" x14ac:dyDescent="0.15">
      <c r="B32" s="23"/>
      <c r="C32" s="115" t="s">
        <v>212</v>
      </c>
      <c r="D32" s="116">
        <f t="shared" si="0"/>
        <v>4163554</v>
      </c>
      <c r="E32" s="116"/>
      <c r="F32" s="116"/>
      <c r="G32" s="116"/>
      <c r="H32" s="116">
        <v>4163554</v>
      </c>
      <c r="I32" s="116">
        <f t="shared" si="1"/>
        <v>4163554</v>
      </c>
      <c r="J32" s="36"/>
      <c r="K32" s="23"/>
    </row>
    <row r="33" spans="2:11" s="1" customFormat="1" ht="24" customHeight="1" x14ac:dyDescent="0.15">
      <c r="B33" s="23"/>
      <c r="C33" s="115" t="s">
        <v>213</v>
      </c>
      <c r="D33" s="116">
        <f t="shared" si="0"/>
        <v>7700000</v>
      </c>
      <c r="E33" s="117"/>
      <c r="F33" s="117"/>
      <c r="G33" s="117"/>
      <c r="H33" s="117">
        <v>7700000</v>
      </c>
      <c r="I33" s="116">
        <f t="shared" si="1"/>
        <v>7700000</v>
      </c>
      <c r="J33" s="36"/>
      <c r="K33" s="23"/>
    </row>
    <row r="34" spans="2:11" s="1" customFormat="1" ht="24" customHeight="1" x14ac:dyDescent="0.15">
      <c r="B34" s="23"/>
      <c r="C34" s="115" t="s">
        <v>214</v>
      </c>
      <c r="D34" s="116">
        <f t="shared" si="0"/>
        <v>41233340</v>
      </c>
      <c r="E34" s="116"/>
      <c r="F34" s="116"/>
      <c r="G34" s="116"/>
      <c r="H34" s="116">
        <v>41233340</v>
      </c>
      <c r="I34" s="116">
        <f t="shared" si="1"/>
        <v>41233340</v>
      </c>
      <c r="J34" s="36"/>
      <c r="K34" s="23"/>
    </row>
    <row r="35" spans="2:11" s="1" customFormat="1" ht="24" customHeight="1" x14ac:dyDescent="0.15">
      <c r="B35" s="23"/>
      <c r="C35" s="115" t="s">
        <v>215</v>
      </c>
      <c r="D35" s="116">
        <f t="shared" si="0"/>
        <v>446648610</v>
      </c>
      <c r="E35" s="117"/>
      <c r="F35" s="117"/>
      <c r="G35" s="117"/>
      <c r="H35" s="117">
        <v>446648610</v>
      </c>
      <c r="I35" s="116">
        <f t="shared" si="1"/>
        <v>446648610</v>
      </c>
      <c r="J35" s="36"/>
      <c r="K35" s="23"/>
    </row>
    <row r="36" spans="2:11" s="1" customFormat="1" ht="24" customHeight="1" x14ac:dyDescent="0.15">
      <c r="B36" s="23"/>
      <c r="C36" s="115" t="s">
        <v>216</v>
      </c>
      <c r="D36" s="116">
        <f t="shared" si="0"/>
        <v>70804875</v>
      </c>
      <c r="E36" s="116"/>
      <c r="F36" s="116"/>
      <c r="G36" s="116"/>
      <c r="H36" s="116">
        <v>70804875</v>
      </c>
      <c r="I36" s="116">
        <f t="shared" si="1"/>
        <v>70804875</v>
      </c>
      <c r="J36" s="36"/>
      <c r="K36" s="23"/>
    </row>
    <row r="37" spans="2:11" s="1" customFormat="1" ht="24" customHeight="1" x14ac:dyDescent="0.15">
      <c r="B37" s="23"/>
      <c r="C37" s="115" t="s">
        <v>217</v>
      </c>
      <c r="D37" s="116">
        <f t="shared" si="0"/>
        <v>1000000</v>
      </c>
      <c r="E37" s="117"/>
      <c r="F37" s="117"/>
      <c r="G37" s="117"/>
      <c r="H37" s="117">
        <v>1000000</v>
      </c>
      <c r="I37" s="116">
        <f t="shared" si="1"/>
        <v>1000000</v>
      </c>
      <c r="J37" s="36"/>
      <c r="K37" s="23"/>
    </row>
    <row r="38" spans="2:11" s="1" customFormat="1" ht="24" customHeight="1" x14ac:dyDescent="0.15">
      <c r="B38" s="23"/>
      <c r="C38" s="35" t="s">
        <v>74</v>
      </c>
      <c r="D38" s="116"/>
      <c r="E38" s="116"/>
      <c r="F38" s="116"/>
      <c r="G38" s="116"/>
      <c r="H38" s="116"/>
      <c r="I38" s="116"/>
      <c r="J38" s="36"/>
      <c r="K38" s="23"/>
    </row>
    <row r="39" spans="2:11" s="1" customFormat="1" ht="24" customHeight="1" x14ac:dyDescent="0.15">
      <c r="B39" s="23"/>
      <c r="C39" s="35" t="s">
        <v>74</v>
      </c>
      <c r="D39" s="116"/>
      <c r="E39" s="117"/>
      <c r="F39" s="117"/>
      <c r="G39" s="117"/>
      <c r="H39" s="117"/>
      <c r="I39" s="116"/>
      <c r="J39" s="36"/>
      <c r="K39" s="23"/>
    </row>
    <row r="40" spans="2:11" s="1" customFormat="1" ht="24" customHeight="1" x14ac:dyDescent="0.15">
      <c r="B40" s="23"/>
      <c r="C40" s="35" t="s">
        <v>74</v>
      </c>
      <c r="D40" s="116"/>
      <c r="E40" s="116"/>
      <c r="F40" s="116"/>
      <c r="G40" s="116"/>
      <c r="H40" s="116"/>
      <c r="I40" s="116"/>
      <c r="J40" s="36"/>
      <c r="K40" s="23"/>
    </row>
    <row r="41" spans="2:11" s="1" customFormat="1" ht="24" customHeight="1" x14ac:dyDescent="0.15">
      <c r="B41" s="23"/>
      <c r="C41" s="35" t="s">
        <v>74</v>
      </c>
      <c r="D41" s="116"/>
      <c r="E41" s="117"/>
      <c r="F41" s="117"/>
      <c r="G41" s="117"/>
      <c r="H41" s="117"/>
      <c r="I41" s="116"/>
      <c r="J41" s="36"/>
      <c r="K41" s="23"/>
    </row>
    <row r="42" spans="2:11" s="1" customFormat="1" ht="24" customHeight="1" x14ac:dyDescent="0.15">
      <c r="B42" s="23"/>
      <c r="C42" s="38" t="s">
        <v>10</v>
      </c>
      <c r="D42" s="116">
        <f>SUM(D5:D41)</f>
        <v>4324889506</v>
      </c>
      <c r="E42" s="116">
        <f t="shared" ref="E42:I42" si="2">SUM(E5:E41)</f>
        <v>0</v>
      </c>
      <c r="F42" s="116">
        <f t="shared" si="2"/>
        <v>0</v>
      </c>
      <c r="G42" s="116">
        <f t="shared" si="2"/>
        <v>810000000</v>
      </c>
      <c r="H42" s="116">
        <f t="shared" si="2"/>
        <v>5134889506</v>
      </c>
      <c r="I42" s="116">
        <f t="shared" si="2"/>
        <v>5134889506</v>
      </c>
      <c r="J42" s="36"/>
      <c r="K42" s="23"/>
    </row>
    <row r="43" spans="2:11" s="1" customFormat="1" ht="4.9000000000000004" customHeight="1" x14ac:dyDescent="0.15">
      <c r="B43" s="23"/>
      <c r="C43" s="39"/>
      <c r="D43" s="40"/>
      <c r="E43" s="40"/>
      <c r="F43" s="40"/>
      <c r="G43" s="40"/>
      <c r="H43" s="40"/>
      <c r="I43" s="40"/>
      <c r="J43" s="40"/>
      <c r="K43" s="23"/>
    </row>
    <row r="44" spans="2:11" ht="6.6" customHeight="1" x14ac:dyDescent="0.15">
      <c r="B44" s="3"/>
      <c r="C44" s="14"/>
      <c r="D44" s="14"/>
      <c r="E44" s="14"/>
      <c r="F44" s="14"/>
      <c r="G44" s="14"/>
      <c r="H44" s="14"/>
      <c r="I44" s="14"/>
      <c r="J44" s="3"/>
      <c r="K44" s="3"/>
    </row>
    <row r="45" spans="2:11" ht="1.9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19685039370078741" right="0.19685039370078741" top="0.39370078740157483" bottom="0.15748031496062992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N33"/>
  <sheetViews>
    <sheetView view="pageBreakPreview" zoomScaleNormal="100" zoomScaleSheetLayoutView="100" workbookViewId="0">
      <selection activeCell="H45" sqref="H45:I45"/>
    </sheetView>
  </sheetViews>
  <sheetFormatPr defaultRowHeight="13.5" outlineLevelRow="1" x14ac:dyDescent="0.15"/>
  <cols>
    <col min="1" max="1" width="3.25" customWidth="1"/>
    <col min="2" max="2" width="0.875" customWidth="1"/>
    <col min="3" max="3" width="19.625" customWidth="1"/>
    <col min="4" max="8" width="14.625" customWidth="1"/>
    <col min="9" max="9" width="0.875" customWidth="1"/>
    <col min="10" max="10" width="13.125" customWidth="1"/>
  </cols>
  <sheetData>
    <row r="1" spans="2:12" ht="27" customHeight="1" x14ac:dyDescent="0.15"/>
    <row r="2" spans="2:12" ht="19.5" customHeight="1" x14ac:dyDescent="0.15">
      <c r="B2" s="3"/>
      <c r="C2" s="41" t="s">
        <v>88</v>
      </c>
      <c r="D2" s="42"/>
      <c r="E2" s="42"/>
      <c r="F2" s="42"/>
      <c r="G2" s="42"/>
      <c r="H2" s="42" t="s">
        <v>227</v>
      </c>
      <c r="I2" s="2"/>
      <c r="J2" s="2"/>
      <c r="K2" s="2"/>
      <c r="L2" s="2"/>
    </row>
    <row r="3" spans="2:12" s="1" customFormat="1" ht="21" customHeight="1" x14ac:dyDescent="0.15">
      <c r="B3" s="23"/>
      <c r="C3" s="209" t="s">
        <v>75</v>
      </c>
      <c r="D3" s="211" t="s">
        <v>5</v>
      </c>
      <c r="E3" s="212"/>
      <c r="F3" s="211" t="s">
        <v>8</v>
      </c>
      <c r="G3" s="212"/>
      <c r="H3" s="209" t="s">
        <v>76</v>
      </c>
      <c r="I3" s="23"/>
    </row>
    <row r="4" spans="2:12" s="1" customFormat="1" ht="21.95" customHeight="1" x14ac:dyDescent="0.15">
      <c r="B4" s="23"/>
      <c r="C4" s="210"/>
      <c r="D4" s="43" t="s">
        <v>77</v>
      </c>
      <c r="E4" s="43" t="s">
        <v>78</v>
      </c>
      <c r="F4" s="43" t="s">
        <v>77</v>
      </c>
      <c r="G4" s="43" t="s">
        <v>78</v>
      </c>
      <c r="H4" s="210"/>
      <c r="I4" s="23"/>
    </row>
    <row r="5" spans="2:12" s="1" customFormat="1" ht="29.25" customHeight="1" x14ac:dyDescent="0.15">
      <c r="B5" s="23"/>
      <c r="C5" s="44" t="s">
        <v>79</v>
      </c>
      <c r="D5" s="122">
        <f>SUBTOTAL(9,D6:D7)</f>
        <v>52142320</v>
      </c>
      <c r="E5" s="122">
        <f t="shared" ref="E5:G5" si="0">SUBTOTAL(9,E6:E7)</f>
        <v>0</v>
      </c>
      <c r="F5" s="122">
        <f t="shared" si="0"/>
        <v>0</v>
      </c>
      <c r="G5" s="122">
        <f t="shared" si="0"/>
        <v>0</v>
      </c>
      <c r="H5" s="122">
        <f>SUM(D5:G5)</f>
        <v>52142320</v>
      </c>
      <c r="I5" s="23"/>
    </row>
    <row r="6" spans="2:12" s="1" customFormat="1" ht="29.25" customHeight="1" x14ac:dyDescent="0.15">
      <c r="B6" s="23"/>
      <c r="C6" s="119" t="s">
        <v>219</v>
      </c>
      <c r="D6" s="122">
        <v>52142320</v>
      </c>
      <c r="E6" s="122">
        <v>0</v>
      </c>
      <c r="F6" s="122">
        <v>0</v>
      </c>
      <c r="G6" s="122">
        <v>0</v>
      </c>
      <c r="H6" s="122">
        <f t="shared" ref="H6:H25" si="1">SUM(D6:G6)</f>
        <v>52142320</v>
      </c>
      <c r="I6" s="23"/>
    </row>
    <row r="7" spans="2:12" s="1" customFormat="1" ht="29.25" hidden="1" customHeight="1" outlineLevel="1" x14ac:dyDescent="0.15">
      <c r="B7" s="23"/>
      <c r="C7" s="44" t="s">
        <v>89</v>
      </c>
      <c r="D7" s="122"/>
      <c r="E7" s="122"/>
      <c r="F7" s="122"/>
      <c r="G7" s="122"/>
      <c r="H7" s="122">
        <f t="shared" si="1"/>
        <v>0</v>
      </c>
      <c r="I7" s="23"/>
    </row>
    <row r="8" spans="2:12" s="1" customFormat="1" ht="29.25" hidden="1" customHeight="1" outlineLevel="1" x14ac:dyDescent="0.15">
      <c r="B8" s="23"/>
      <c r="C8" s="120" t="s">
        <v>80</v>
      </c>
      <c r="D8" s="123"/>
      <c r="E8" s="123"/>
      <c r="F8" s="123"/>
      <c r="G8" s="123"/>
      <c r="H8" s="122">
        <f t="shared" si="1"/>
        <v>0</v>
      </c>
      <c r="I8" s="23"/>
    </row>
    <row r="9" spans="2:12" s="1" customFormat="1" ht="29.25" hidden="1" customHeight="1" outlineLevel="1" x14ac:dyDescent="0.15">
      <c r="B9" s="23"/>
      <c r="C9" s="120" t="s">
        <v>81</v>
      </c>
      <c r="D9" s="123"/>
      <c r="E9" s="123"/>
      <c r="F9" s="123"/>
      <c r="G9" s="123"/>
      <c r="H9" s="122">
        <f t="shared" si="1"/>
        <v>0</v>
      </c>
      <c r="I9" s="23"/>
    </row>
    <row r="10" spans="2:12" s="1" customFormat="1" ht="29.25" hidden="1" customHeight="1" outlineLevel="1" x14ac:dyDescent="0.15">
      <c r="B10" s="23"/>
      <c r="C10" s="120" t="s">
        <v>89</v>
      </c>
      <c r="D10" s="123"/>
      <c r="E10" s="123"/>
      <c r="F10" s="123"/>
      <c r="G10" s="123"/>
      <c r="H10" s="122">
        <f t="shared" si="1"/>
        <v>0</v>
      </c>
      <c r="I10" s="23"/>
    </row>
    <row r="11" spans="2:12" s="1" customFormat="1" ht="29.25" hidden="1" customHeight="1" outlineLevel="1" x14ac:dyDescent="0.15">
      <c r="B11" s="23"/>
      <c r="C11" s="120" t="s">
        <v>82</v>
      </c>
      <c r="D11" s="123"/>
      <c r="E11" s="123"/>
      <c r="F11" s="123"/>
      <c r="G11" s="123"/>
      <c r="H11" s="122">
        <f t="shared" si="1"/>
        <v>0</v>
      </c>
      <c r="I11" s="23"/>
    </row>
    <row r="12" spans="2:12" s="1" customFormat="1" ht="29.25" hidden="1" customHeight="1" outlineLevel="1" x14ac:dyDescent="0.15">
      <c r="B12" s="23"/>
      <c r="C12" s="120" t="s">
        <v>83</v>
      </c>
      <c r="D12" s="123"/>
      <c r="E12" s="123"/>
      <c r="F12" s="123"/>
      <c r="G12" s="123"/>
      <c r="H12" s="122">
        <f t="shared" si="1"/>
        <v>0</v>
      </c>
      <c r="I12" s="23"/>
    </row>
    <row r="13" spans="2:12" s="1" customFormat="1" ht="29.25" hidden="1" customHeight="1" outlineLevel="1" x14ac:dyDescent="0.15">
      <c r="B13" s="23"/>
      <c r="C13" s="120" t="s">
        <v>89</v>
      </c>
      <c r="D13" s="123"/>
      <c r="E13" s="123"/>
      <c r="F13" s="123"/>
      <c r="G13" s="123"/>
      <c r="H13" s="122">
        <f t="shared" si="1"/>
        <v>0</v>
      </c>
      <c r="I13" s="23"/>
    </row>
    <row r="14" spans="2:12" s="1" customFormat="1" ht="29.25" hidden="1" customHeight="1" outlineLevel="1" x14ac:dyDescent="0.15">
      <c r="B14" s="23"/>
      <c r="C14" s="120" t="s">
        <v>84</v>
      </c>
      <c r="D14" s="123"/>
      <c r="E14" s="123"/>
      <c r="F14" s="123"/>
      <c r="G14" s="123"/>
      <c r="H14" s="122">
        <f t="shared" si="1"/>
        <v>0</v>
      </c>
      <c r="I14" s="23"/>
    </row>
    <row r="15" spans="2:12" s="1" customFormat="1" ht="29.25" hidden="1" customHeight="1" outlineLevel="1" x14ac:dyDescent="0.15">
      <c r="B15" s="23"/>
      <c r="C15" s="120" t="s">
        <v>85</v>
      </c>
      <c r="D15" s="123"/>
      <c r="E15" s="123"/>
      <c r="F15" s="123"/>
      <c r="G15" s="123"/>
      <c r="H15" s="122">
        <f t="shared" si="1"/>
        <v>0</v>
      </c>
      <c r="I15" s="23"/>
    </row>
    <row r="16" spans="2:12" s="1" customFormat="1" ht="29.25" hidden="1" customHeight="1" outlineLevel="1" x14ac:dyDescent="0.15">
      <c r="B16" s="23"/>
      <c r="C16" s="120" t="s">
        <v>89</v>
      </c>
      <c r="D16" s="123"/>
      <c r="E16" s="123"/>
      <c r="F16" s="123"/>
      <c r="G16" s="123"/>
      <c r="H16" s="122">
        <f t="shared" si="1"/>
        <v>0</v>
      </c>
      <c r="I16" s="23"/>
    </row>
    <row r="17" spans="2:14" s="1" customFormat="1" ht="29.25" customHeight="1" collapsed="1" x14ac:dyDescent="0.15">
      <c r="B17" s="23"/>
      <c r="C17" s="120" t="s">
        <v>86</v>
      </c>
      <c r="D17" s="122">
        <f>SUBTOTAL(9,D18:D19)</f>
        <v>203987000</v>
      </c>
      <c r="E17" s="122">
        <f t="shared" ref="E17:G17" si="2">SUBTOTAL(9,E18:E19)</f>
        <v>0</v>
      </c>
      <c r="F17" s="122">
        <f t="shared" si="2"/>
        <v>0</v>
      </c>
      <c r="G17" s="122">
        <f t="shared" si="2"/>
        <v>0</v>
      </c>
      <c r="H17" s="122">
        <f t="shared" si="1"/>
        <v>203987000</v>
      </c>
      <c r="I17" s="23"/>
    </row>
    <row r="18" spans="2:14" s="1" customFormat="1" ht="29.25" customHeight="1" x14ac:dyDescent="0.15">
      <c r="B18" s="23"/>
      <c r="C18" s="121" t="s">
        <v>220</v>
      </c>
      <c r="D18" s="123">
        <v>203987000</v>
      </c>
      <c r="E18" s="122">
        <v>0</v>
      </c>
      <c r="F18" s="122">
        <v>0</v>
      </c>
      <c r="G18" s="122">
        <v>0</v>
      </c>
      <c r="H18" s="122">
        <f t="shared" si="1"/>
        <v>203987000</v>
      </c>
      <c r="I18" s="23"/>
    </row>
    <row r="19" spans="2:14" s="1" customFormat="1" ht="29.25" hidden="1" customHeight="1" outlineLevel="1" x14ac:dyDescent="0.15">
      <c r="B19" s="23"/>
      <c r="C19" s="120" t="s">
        <v>89</v>
      </c>
      <c r="D19" s="123"/>
      <c r="E19" s="123"/>
      <c r="F19" s="123"/>
      <c r="G19" s="123"/>
      <c r="H19" s="122">
        <f t="shared" si="1"/>
        <v>0</v>
      </c>
      <c r="I19" s="23"/>
    </row>
    <row r="20" spans="2:14" s="1" customFormat="1" ht="29.25" customHeight="1" collapsed="1" x14ac:dyDescent="0.15">
      <c r="B20" s="23"/>
      <c r="C20" s="120" t="s">
        <v>87</v>
      </c>
      <c r="D20" s="122">
        <f>SUBTOTAL(9,D21:D29)</f>
        <v>471079000</v>
      </c>
      <c r="E20" s="122">
        <f t="shared" ref="E20:G20" si="3">SUBTOTAL(9,E21:E29)</f>
        <v>0</v>
      </c>
      <c r="F20" s="122">
        <f t="shared" si="3"/>
        <v>0</v>
      </c>
      <c r="G20" s="122">
        <f t="shared" si="3"/>
        <v>0</v>
      </c>
      <c r="H20" s="122">
        <f t="shared" si="1"/>
        <v>471079000</v>
      </c>
      <c r="I20" s="23"/>
    </row>
    <row r="21" spans="2:14" s="1" customFormat="1" ht="29.25" customHeight="1" x14ac:dyDescent="0.15">
      <c r="B21" s="23"/>
      <c r="C21" s="120" t="s">
        <v>223</v>
      </c>
      <c r="D21" s="123">
        <v>22237000</v>
      </c>
      <c r="E21" s="122">
        <v>0</v>
      </c>
      <c r="F21" s="122">
        <v>0</v>
      </c>
      <c r="G21" s="122">
        <v>0</v>
      </c>
      <c r="H21" s="122">
        <f t="shared" si="1"/>
        <v>22237000</v>
      </c>
      <c r="I21" s="23"/>
    </row>
    <row r="22" spans="2:14" s="1" customFormat="1" ht="29.25" customHeight="1" x14ac:dyDescent="0.15">
      <c r="B22" s="23"/>
      <c r="C22" s="120" t="s">
        <v>222</v>
      </c>
      <c r="D22" s="123">
        <v>672000</v>
      </c>
      <c r="E22" s="122">
        <v>0</v>
      </c>
      <c r="F22" s="122">
        <v>0</v>
      </c>
      <c r="G22" s="122">
        <v>0</v>
      </c>
      <c r="H22" s="122">
        <f t="shared" si="1"/>
        <v>672000</v>
      </c>
      <c r="I22" s="23"/>
    </row>
    <row r="23" spans="2:14" s="1" customFormat="1" ht="29.25" customHeight="1" x14ac:dyDescent="0.15">
      <c r="B23" s="23"/>
      <c r="C23" s="120" t="s">
        <v>224</v>
      </c>
      <c r="D23" s="123">
        <v>20000</v>
      </c>
      <c r="E23" s="122">
        <v>0</v>
      </c>
      <c r="F23" s="122">
        <v>0</v>
      </c>
      <c r="G23" s="122">
        <v>0</v>
      </c>
      <c r="H23" s="122">
        <f t="shared" si="1"/>
        <v>20000</v>
      </c>
      <c r="I23" s="23"/>
    </row>
    <row r="24" spans="2:14" s="1" customFormat="1" ht="29.25" customHeight="1" x14ac:dyDescent="0.15">
      <c r="B24" s="23"/>
      <c r="C24" s="120" t="s">
        <v>225</v>
      </c>
      <c r="D24" s="123">
        <v>2000000</v>
      </c>
      <c r="E24" s="122">
        <v>0</v>
      </c>
      <c r="F24" s="122">
        <v>0</v>
      </c>
      <c r="G24" s="122">
        <v>0</v>
      </c>
      <c r="H24" s="122">
        <f t="shared" si="1"/>
        <v>2000000</v>
      </c>
      <c r="I24" s="23"/>
    </row>
    <row r="25" spans="2:14" s="1" customFormat="1" ht="29.25" customHeight="1" x14ac:dyDescent="0.15">
      <c r="B25" s="23"/>
      <c r="C25" s="120" t="s">
        <v>221</v>
      </c>
      <c r="D25" s="123">
        <v>1150000</v>
      </c>
      <c r="E25" s="122">
        <v>0</v>
      </c>
      <c r="F25" s="122">
        <v>0</v>
      </c>
      <c r="G25" s="122">
        <v>0</v>
      </c>
      <c r="H25" s="122">
        <f t="shared" si="1"/>
        <v>1150000</v>
      </c>
      <c r="I25" s="23"/>
    </row>
    <row r="26" spans="2:14" s="1" customFormat="1" ht="29.25" customHeight="1" x14ac:dyDescent="0.15">
      <c r="B26" s="23"/>
      <c r="C26" s="120" t="s">
        <v>226</v>
      </c>
      <c r="D26" s="123">
        <v>445000000</v>
      </c>
      <c r="E26" s="122">
        <v>0</v>
      </c>
      <c r="F26" s="122">
        <v>0</v>
      </c>
      <c r="G26" s="122">
        <v>0</v>
      </c>
      <c r="H26" s="122">
        <f>SUM(D26:G26)</f>
        <v>445000000</v>
      </c>
      <c r="I26" s="23"/>
    </row>
    <row r="27" spans="2:14" s="1" customFormat="1" ht="29.25" hidden="1" customHeight="1" outlineLevel="1" x14ac:dyDescent="0.15">
      <c r="B27" s="23"/>
      <c r="C27" s="120"/>
      <c r="D27" s="123"/>
      <c r="E27" s="123"/>
      <c r="F27" s="123"/>
      <c r="G27" s="123"/>
      <c r="H27" s="122">
        <f t="shared" ref="H27:H30" si="4">SUM(D27:G27)</f>
        <v>0</v>
      </c>
      <c r="I27" s="23"/>
    </row>
    <row r="28" spans="2:14" s="1" customFormat="1" ht="20.100000000000001" hidden="1" customHeight="1" outlineLevel="1" x14ac:dyDescent="0.15">
      <c r="B28" s="23"/>
      <c r="C28" s="37"/>
      <c r="D28" s="123"/>
      <c r="E28" s="123"/>
      <c r="F28" s="123"/>
      <c r="G28" s="123"/>
      <c r="H28" s="122">
        <f t="shared" si="4"/>
        <v>0</v>
      </c>
      <c r="I28" s="23"/>
    </row>
    <row r="29" spans="2:14" s="1" customFormat="1" ht="20.100000000000001" hidden="1" customHeight="1" outlineLevel="1" x14ac:dyDescent="0.15">
      <c r="B29" s="23"/>
      <c r="C29" s="37" t="s">
        <v>89</v>
      </c>
      <c r="D29" s="123"/>
      <c r="E29" s="123"/>
      <c r="F29" s="123"/>
      <c r="G29" s="123"/>
      <c r="H29" s="122">
        <f t="shared" si="4"/>
        <v>0</v>
      </c>
      <c r="I29" s="23"/>
    </row>
    <row r="30" spans="2:14" s="1" customFormat="1" ht="29.25" customHeight="1" collapsed="1" x14ac:dyDescent="0.15">
      <c r="B30" s="23"/>
      <c r="C30" s="31" t="s">
        <v>10</v>
      </c>
      <c r="D30" s="123">
        <f>SUBTOTAL(9,D5:D29)</f>
        <v>727208320</v>
      </c>
      <c r="E30" s="123">
        <f t="shared" ref="E30:G30" si="5">SUBTOTAL(9,E5:E29)</f>
        <v>0</v>
      </c>
      <c r="F30" s="123">
        <f t="shared" si="5"/>
        <v>0</v>
      </c>
      <c r="G30" s="123">
        <f t="shared" si="5"/>
        <v>0</v>
      </c>
      <c r="H30" s="122">
        <f t="shared" si="4"/>
        <v>727208320</v>
      </c>
      <c r="I30" s="23"/>
    </row>
    <row r="31" spans="2:14" ht="3.75" customHeight="1" x14ac:dyDescent="0.15">
      <c r="B31" s="3"/>
      <c r="C31" s="46"/>
      <c r="D31" s="47"/>
      <c r="E31" s="47"/>
      <c r="F31" s="47"/>
      <c r="G31" s="47"/>
      <c r="H31" s="47"/>
      <c r="I31" s="48"/>
      <c r="J31" s="48"/>
      <c r="K31" s="48"/>
      <c r="L31" s="6"/>
      <c r="M31" s="3"/>
      <c r="N31" s="3"/>
    </row>
    <row r="32" spans="2:14" x14ac:dyDescent="0.15">
      <c r="C32" s="3"/>
      <c r="D32" s="48"/>
      <c r="E32" s="48"/>
      <c r="F32" s="48"/>
      <c r="G32" s="48"/>
      <c r="H32" s="48"/>
      <c r="I32" s="48"/>
      <c r="J32" s="48"/>
    </row>
    <row r="33" spans="3:10" x14ac:dyDescent="0.15">
      <c r="C33" s="3"/>
      <c r="D33" s="14"/>
      <c r="E33" s="14"/>
      <c r="F33" s="14"/>
      <c r="G33" s="14"/>
      <c r="H33" s="14"/>
      <c r="I33" s="14"/>
      <c r="J33" s="14"/>
    </row>
  </sheetData>
  <mergeCells count="4">
    <mergeCell ref="C3:C4"/>
    <mergeCell ref="D3:E3"/>
    <mergeCell ref="F3:G3"/>
    <mergeCell ref="H3:H4"/>
  </mergeCells>
  <phoneticPr fontId="3"/>
  <printOptions horizontalCentered="1"/>
  <pageMargins left="0.11811023622047245" right="0.11811023622047245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J66"/>
  <sheetViews>
    <sheetView view="pageBreakPreview" zoomScale="80" zoomScaleNormal="80" zoomScaleSheetLayoutView="80" workbookViewId="0">
      <selection activeCell="F26" sqref="F26"/>
    </sheetView>
  </sheetViews>
  <sheetFormatPr defaultRowHeight="13.5" outlineLevelRow="1" x14ac:dyDescent="0.15"/>
  <cols>
    <col min="1" max="1" width="1" style="124" customWidth="1"/>
    <col min="2" max="4" width="18.625" style="124" customWidth="1"/>
    <col min="5" max="5" width="3.5" style="124" customWidth="1"/>
    <col min="6" max="8" width="18.625" style="124" customWidth="1"/>
    <col min="9" max="9" width="11.375" style="124" customWidth="1"/>
    <col min="10" max="16384" width="9" style="124"/>
  </cols>
  <sheetData>
    <row r="1" spans="2:8" ht="25.5" customHeight="1" x14ac:dyDescent="0.15"/>
    <row r="2" spans="2:8" ht="19.5" customHeight="1" x14ac:dyDescent="0.15">
      <c r="B2" s="125" t="s">
        <v>90</v>
      </c>
      <c r="C2" s="126"/>
      <c r="D2" s="127" t="s">
        <v>373</v>
      </c>
      <c r="E2" s="126"/>
      <c r="F2" s="128" t="s">
        <v>91</v>
      </c>
      <c r="G2" s="126"/>
      <c r="H2" s="127" t="s">
        <v>373</v>
      </c>
    </row>
    <row r="3" spans="2:8" s="131" customFormat="1" ht="30" customHeight="1" x14ac:dyDescent="0.15">
      <c r="B3" s="129" t="s">
        <v>75</v>
      </c>
      <c r="C3" s="129" t="s">
        <v>92</v>
      </c>
      <c r="D3" s="129" t="s">
        <v>93</v>
      </c>
      <c r="E3" s="130"/>
      <c r="F3" s="129" t="s">
        <v>75</v>
      </c>
      <c r="G3" s="129" t="s">
        <v>92</v>
      </c>
      <c r="H3" s="129" t="s">
        <v>93</v>
      </c>
    </row>
    <row r="4" spans="2:8" s="131" customFormat="1" ht="16.149999999999999" hidden="1" customHeight="1" outlineLevel="1" x14ac:dyDescent="0.15">
      <c r="B4" s="132" t="s">
        <v>94</v>
      </c>
      <c r="C4" s="132"/>
      <c r="D4" s="132"/>
      <c r="E4" s="130"/>
      <c r="F4" s="132" t="s">
        <v>94</v>
      </c>
      <c r="G4" s="132"/>
      <c r="H4" s="132"/>
    </row>
    <row r="5" spans="2:8" s="131" customFormat="1" ht="16.149999999999999" hidden="1" customHeight="1" outlineLevel="1" x14ac:dyDescent="0.15">
      <c r="B5" s="133" t="s">
        <v>95</v>
      </c>
      <c r="C5" s="133"/>
      <c r="D5" s="133"/>
      <c r="E5" s="130"/>
      <c r="F5" s="133" t="s">
        <v>95</v>
      </c>
      <c r="G5" s="133"/>
      <c r="H5" s="133"/>
    </row>
    <row r="6" spans="2:8" s="131" customFormat="1" ht="21" hidden="1" customHeight="1" outlineLevel="1" x14ac:dyDescent="0.15">
      <c r="B6" s="117" t="s">
        <v>96</v>
      </c>
      <c r="C6" s="117"/>
      <c r="D6" s="117"/>
      <c r="E6" s="130"/>
      <c r="F6" s="117" t="s">
        <v>96</v>
      </c>
      <c r="G6" s="117"/>
      <c r="H6" s="117"/>
    </row>
    <row r="7" spans="2:8" s="131" customFormat="1" ht="21" hidden="1" customHeight="1" outlineLevel="1" x14ac:dyDescent="0.15">
      <c r="B7" s="117" t="s">
        <v>97</v>
      </c>
      <c r="C7" s="117"/>
      <c r="D7" s="117"/>
      <c r="E7" s="130"/>
      <c r="F7" s="117" t="s">
        <v>97</v>
      </c>
      <c r="G7" s="117"/>
      <c r="H7" s="117"/>
    </row>
    <row r="8" spans="2:8" s="131" customFormat="1" ht="21" hidden="1" customHeight="1" outlineLevel="1" x14ac:dyDescent="0.15">
      <c r="B8" s="134" t="s">
        <v>87</v>
      </c>
      <c r="C8" s="117"/>
      <c r="D8" s="117"/>
      <c r="E8" s="130"/>
      <c r="F8" s="134" t="s">
        <v>87</v>
      </c>
      <c r="G8" s="117"/>
      <c r="H8" s="117"/>
    </row>
    <row r="9" spans="2:8" s="131" customFormat="1" ht="21" hidden="1" customHeight="1" outlineLevel="1" x14ac:dyDescent="0.15">
      <c r="B9" s="117" t="s">
        <v>98</v>
      </c>
      <c r="C9" s="117"/>
      <c r="D9" s="117"/>
      <c r="E9" s="130"/>
      <c r="F9" s="117" t="s">
        <v>98</v>
      </c>
      <c r="G9" s="117"/>
      <c r="H9" s="117"/>
    </row>
    <row r="10" spans="2:8" s="131" customFormat="1" ht="21" hidden="1" customHeight="1" outlineLevel="1" x14ac:dyDescent="0.15">
      <c r="B10" s="117" t="s">
        <v>97</v>
      </c>
      <c r="C10" s="117"/>
      <c r="D10" s="117"/>
      <c r="E10" s="130"/>
      <c r="F10" s="117" t="s">
        <v>97</v>
      </c>
      <c r="G10" s="117"/>
      <c r="H10" s="117"/>
    </row>
    <row r="11" spans="2:8" s="131" customFormat="1" ht="21" hidden="1" customHeight="1" outlineLevel="1" thickBot="1" x14ac:dyDescent="0.2">
      <c r="B11" s="135" t="s">
        <v>99</v>
      </c>
      <c r="C11" s="136"/>
      <c r="D11" s="136"/>
      <c r="E11" s="130"/>
      <c r="F11" s="135" t="s">
        <v>99</v>
      </c>
      <c r="G11" s="136"/>
      <c r="H11" s="136"/>
    </row>
    <row r="12" spans="2:8" s="131" customFormat="1" ht="16.149999999999999" customHeight="1" collapsed="1" x14ac:dyDescent="0.15">
      <c r="B12" s="137" t="s">
        <v>100</v>
      </c>
      <c r="C12" s="137"/>
      <c r="D12" s="137"/>
      <c r="E12" s="130"/>
      <c r="F12" s="137" t="s">
        <v>100</v>
      </c>
      <c r="G12" s="137"/>
      <c r="H12" s="137"/>
    </row>
    <row r="13" spans="2:8" s="131" customFormat="1" ht="16.149999999999999" customHeight="1" x14ac:dyDescent="0.15">
      <c r="B13" s="137" t="s">
        <v>242</v>
      </c>
      <c r="C13" s="133">
        <v>641378</v>
      </c>
      <c r="D13" s="133">
        <v>260721</v>
      </c>
      <c r="E13" s="130"/>
      <c r="F13" s="137" t="s">
        <v>242</v>
      </c>
      <c r="G13" s="137">
        <v>126651</v>
      </c>
      <c r="H13" s="137">
        <v>49805</v>
      </c>
    </row>
    <row r="14" spans="2:8" s="131" customFormat="1" ht="21" customHeight="1" x14ac:dyDescent="0.15">
      <c r="B14" s="117" t="s">
        <v>228</v>
      </c>
      <c r="C14" s="137">
        <v>208537</v>
      </c>
      <c r="D14" s="137">
        <v>64283</v>
      </c>
      <c r="E14" s="130"/>
      <c r="F14" s="117" t="s">
        <v>228</v>
      </c>
      <c r="G14" s="117">
        <v>54470</v>
      </c>
      <c r="H14" s="117">
        <v>16932</v>
      </c>
    </row>
    <row r="15" spans="2:8" s="131" customFormat="1" ht="21" customHeight="1" x14ac:dyDescent="0.15">
      <c r="B15" s="117" t="s">
        <v>229</v>
      </c>
      <c r="C15" s="117">
        <v>6142</v>
      </c>
      <c r="D15" s="117">
        <v>2801</v>
      </c>
      <c r="E15" s="130"/>
      <c r="F15" s="117" t="s">
        <v>229</v>
      </c>
      <c r="G15" s="117">
        <v>1930</v>
      </c>
      <c r="H15" s="117">
        <v>880</v>
      </c>
    </row>
    <row r="16" spans="2:8" s="131" customFormat="1" ht="21" customHeight="1" x14ac:dyDescent="0.15">
      <c r="B16" s="117" t="s">
        <v>230</v>
      </c>
      <c r="C16" s="117">
        <v>405391</v>
      </c>
      <c r="D16" s="117">
        <v>184583</v>
      </c>
      <c r="E16" s="130"/>
      <c r="F16" s="117" t="s">
        <v>230</v>
      </c>
      <c r="G16" s="117">
        <v>56722</v>
      </c>
      <c r="H16" s="117">
        <v>25903</v>
      </c>
    </row>
    <row r="17" spans="2:8" s="131" customFormat="1" ht="21" customHeight="1" x14ac:dyDescent="0.15">
      <c r="B17" s="117" t="s">
        <v>231</v>
      </c>
      <c r="C17" s="117">
        <v>11306</v>
      </c>
      <c r="D17" s="117">
        <v>4059</v>
      </c>
      <c r="E17" s="130"/>
      <c r="F17" s="117" t="s">
        <v>231</v>
      </c>
      <c r="G17" s="117">
        <v>5006</v>
      </c>
      <c r="H17" s="117">
        <v>1811</v>
      </c>
    </row>
    <row r="18" spans="2:8" s="131" customFormat="1" ht="21" customHeight="1" x14ac:dyDescent="0.15">
      <c r="B18" s="117" t="s">
        <v>232</v>
      </c>
      <c r="C18" s="117">
        <v>10001</v>
      </c>
      <c r="D18" s="117">
        <v>4995</v>
      </c>
      <c r="E18" s="130"/>
      <c r="F18" s="117" t="s">
        <v>232</v>
      </c>
      <c r="G18" s="117">
        <v>8523</v>
      </c>
      <c r="H18" s="117">
        <v>4279</v>
      </c>
    </row>
    <row r="19" spans="2:8" s="131" customFormat="1" ht="21" hidden="1" customHeight="1" outlineLevel="1" x14ac:dyDescent="0.15">
      <c r="B19" s="117" t="s">
        <v>97</v>
      </c>
      <c r="C19" s="117">
        <v>0</v>
      </c>
      <c r="D19" s="117">
        <v>0</v>
      </c>
      <c r="E19" s="130"/>
      <c r="F19" s="117" t="s">
        <v>97</v>
      </c>
      <c r="G19" s="117">
        <v>0</v>
      </c>
      <c r="H19" s="117">
        <v>0</v>
      </c>
    </row>
    <row r="20" spans="2:8" s="131" customFormat="1" ht="21" hidden="1" customHeight="1" outlineLevel="1" x14ac:dyDescent="0.15">
      <c r="B20" s="117" t="s">
        <v>97</v>
      </c>
      <c r="C20" s="117">
        <v>0</v>
      </c>
      <c r="D20" s="117">
        <v>0</v>
      </c>
      <c r="E20" s="130"/>
      <c r="F20" s="117" t="s">
        <v>97</v>
      </c>
      <c r="G20" s="117">
        <v>0</v>
      </c>
      <c r="H20" s="117">
        <v>0</v>
      </c>
    </row>
    <row r="21" spans="2:8" s="131" customFormat="1" ht="21" hidden="1" customHeight="1" outlineLevel="1" x14ac:dyDescent="0.15">
      <c r="B21" s="117" t="s">
        <v>97</v>
      </c>
      <c r="C21" s="117">
        <v>0</v>
      </c>
      <c r="D21" s="117">
        <v>0</v>
      </c>
      <c r="E21" s="130"/>
      <c r="F21" s="117" t="s">
        <v>97</v>
      </c>
      <c r="G21" s="117">
        <v>0</v>
      </c>
      <c r="H21" s="117">
        <v>0</v>
      </c>
    </row>
    <row r="22" spans="2:8" s="131" customFormat="1" ht="21" hidden="1" customHeight="1" outlineLevel="1" x14ac:dyDescent="0.15">
      <c r="B22" s="117" t="s">
        <v>97</v>
      </c>
      <c r="C22" s="117">
        <v>0</v>
      </c>
      <c r="D22" s="117">
        <v>0</v>
      </c>
      <c r="E22" s="130"/>
      <c r="F22" s="117" t="s">
        <v>97</v>
      </c>
      <c r="G22" s="117">
        <v>0</v>
      </c>
      <c r="H22" s="117">
        <v>0</v>
      </c>
    </row>
    <row r="23" spans="2:8" s="131" customFormat="1" ht="21" hidden="1" customHeight="1" outlineLevel="1" x14ac:dyDescent="0.15">
      <c r="B23" s="117" t="s">
        <v>97</v>
      </c>
      <c r="C23" s="117">
        <v>0</v>
      </c>
      <c r="D23" s="117">
        <v>0</v>
      </c>
      <c r="E23" s="130"/>
      <c r="F23" s="117" t="s">
        <v>97</v>
      </c>
      <c r="G23" s="117">
        <v>0</v>
      </c>
      <c r="H23" s="117">
        <v>0</v>
      </c>
    </row>
    <row r="24" spans="2:8" s="131" customFormat="1" ht="21" hidden="1" customHeight="1" outlineLevel="1" x14ac:dyDescent="0.15">
      <c r="B24" s="117" t="s">
        <v>97</v>
      </c>
      <c r="C24" s="117">
        <v>0</v>
      </c>
      <c r="D24" s="117">
        <v>0</v>
      </c>
      <c r="E24" s="130"/>
      <c r="F24" s="117" t="s">
        <v>97</v>
      </c>
      <c r="G24" s="117">
        <v>0</v>
      </c>
      <c r="H24" s="117">
        <v>0</v>
      </c>
    </row>
    <row r="25" spans="2:8" s="131" customFormat="1" ht="21" hidden="1" customHeight="1" outlineLevel="1" x14ac:dyDescent="0.15">
      <c r="B25" s="137" t="s">
        <v>97</v>
      </c>
      <c r="C25" s="137">
        <v>0</v>
      </c>
      <c r="D25" s="137">
        <v>0</v>
      </c>
      <c r="E25" s="130"/>
      <c r="F25" s="137" t="s">
        <v>97</v>
      </c>
      <c r="G25" s="137">
        <v>0</v>
      </c>
      <c r="H25" s="137">
        <v>0</v>
      </c>
    </row>
    <row r="26" spans="2:8" s="131" customFormat="1" ht="21" customHeight="1" collapsed="1" x14ac:dyDescent="0.15">
      <c r="B26" s="117" t="s">
        <v>243</v>
      </c>
      <c r="C26" s="117">
        <v>39296</v>
      </c>
      <c r="D26" s="117">
        <v>5213</v>
      </c>
      <c r="E26" s="130"/>
      <c r="F26" s="117" t="s">
        <v>243</v>
      </c>
      <c r="G26" s="117">
        <v>26564</v>
      </c>
      <c r="H26" s="117">
        <v>1820</v>
      </c>
    </row>
    <row r="27" spans="2:8" s="131" customFormat="1" ht="21" customHeight="1" x14ac:dyDescent="0.15">
      <c r="B27" s="122" t="s">
        <v>244</v>
      </c>
      <c r="C27" s="117">
        <v>15941</v>
      </c>
      <c r="D27" s="117">
        <v>1312</v>
      </c>
      <c r="E27" s="130"/>
      <c r="F27" s="117" t="s">
        <v>244</v>
      </c>
      <c r="G27" s="117">
        <v>2953</v>
      </c>
      <c r="H27" s="117">
        <v>188</v>
      </c>
    </row>
    <row r="28" spans="2:8" s="131" customFormat="1" ht="21" customHeight="1" x14ac:dyDescent="0.15">
      <c r="B28" s="122" t="s">
        <v>233</v>
      </c>
      <c r="C28" s="117">
        <v>847</v>
      </c>
      <c r="D28" s="117">
        <v>71</v>
      </c>
      <c r="E28" s="130"/>
      <c r="F28" s="122" t="s">
        <v>233</v>
      </c>
      <c r="G28" s="117">
        <v>49</v>
      </c>
      <c r="H28" s="117">
        <v>4</v>
      </c>
    </row>
    <row r="29" spans="2:8" s="131" customFormat="1" ht="21" customHeight="1" x14ac:dyDescent="0.15">
      <c r="B29" s="122" t="s">
        <v>234</v>
      </c>
      <c r="C29" s="117">
        <v>86</v>
      </c>
      <c r="D29" s="117">
        <v>0</v>
      </c>
      <c r="E29" s="130"/>
      <c r="F29" s="122" t="s">
        <v>234</v>
      </c>
      <c r="G29" s="117">
        <v>21</v>
      </c>
      <c r="H29" s="117">
        <v>0</v>
      </c>
    </row>
    <row r="30" spans="2:8" s="131" customFormat="1" ht="21" customHeight="1" x14ac:dyDescent="0.15">
      <c r="B30" s="122" t="s">
        <v>235</v>
      </c>
      <c r="C30" s="117">
        <v>0</v>
      </c>
      <c r="D30" s="117">
        <v>0</v>
      </c>
      <c r="E30" s="130"/>
      <c r="F30" s="122" t="s">
        <v>235</v>
      </c>
      <c r="G30" s="117">
        <v>141</v>
      </c>
      <c r="H30" s="117">
        <v>0</v>
      </c>
    </row>
    <row r="31" spans="2:8" s="131" customFormat="1" ht="21" customHeight="1" x14ac:dyDescent="0.15">
      <c r="B31" s="122" t="s">
        <v>245</v>
      </c>
      <c r="C31" s="117">
        <v>60</v>
      </c>
      <c r="D31" s="117">
        <v>20</v>
      </c>
      <c r="E31" s="130"/>
      <c r="F31" s="122" t="s">
        <v>245</v>
      </c>
      <c r="G31" s="117">
        <v>65</v>
      </c>
      <c r="H31" s="117">
        <v>0</v>
      </c>
    </row>
    <row r="32" spans="2:8" s="131" customFormat="1" ht="21" customHeight="1" x14ac:dyDescent="0.15">
      <c r="B32" s="122" t="s">
        <v>236</v>
      </c>
      <c r="C32" s="117">
        <v>188</v>
      </c>
      <c r="D32" s="117">
        <v>25</v>
      </c>
      <c r="E32" s="130"/>
      <c r="F32" s="122" t="s">
        <v>236</v>
      </c>
      <c r="G32" s="117">
        <v>132</v>
      </c>
      <c r="H32" s="117">
        <v>17</v>
      </c>
    </row>
    <row r="33" spans="2:8" s="131" customFormat="1" ht="21" customHeight="1" x14ac:dyDescent="0.15">
      <c r="B33" s="122" t="s">
        <v>237</v>
      </c>
      <c r="C33" s="117">
        <v>14300</v>
      </c>
      <c r="D33" s="117">
        <v>1196</v>
      </c>
      <c r="E33" s="130"/>
      <c r="F33" s="122" t="s">
        <v>237</v>
      </c>
      <c r="G33" s="117">
        <v>1997</v>
      </c>
      <c r="H33" s="117">
        <v>167</v>
      </c>
    </row>
    <row r="34" spans="2:8" s="131" customFormat="1" ht="21" customHeight="1" x14ac:dyDescent="0.15">
      <c r="B34" s="122" t="s">
        <v>238</v>
      </c>
      <c r="C34" s="117">
        <v>461</v>
      </c>
      <c r="D34" s="117">
        <v>0</v>
      </c>
      <c r="E34" s="130"/>
      <c r="F34" s="122" t="s">
        <v>238</v>
      </c>
      <c r="G34" s="117">
        <v>52</v>
      </c>
      <c r="H34" s="117">
        <v>0</v>
      </c>
    </row>
    <row r="35" spans="2:8" s="131" customFormat="1" ht="21" customHeight="1" x14ac:dyDescent="0.15">
      <c r="B35" s="122" t="s">
        <v>239</v>
      </c>
      <c r="C35" s="117">
        <v>0</v>
      </c>
      <c r="D35" s="117">
        <v>0</v>
      </c>
      <c r="E35" s="130"/>
      <c r="F35" s="122" t="s">
        <v>239</v>
      </c>
      <c r="G35" s="117">
        <v>48</v>
      </c>
      <c r="H35" s="117">
        <v>0</v>
      </c>
    </row>
    <row r="36" spans="2:8" s="131" customFormat="1" ht="21" customHeight="1" x14ac:dyDescent="0.15">
      <c r="B36" s="122" t="s">
        <v>240</v>
      </c>
      <c r="C36" s="117">
        <v>0</v>
      </c>
      <c r="D36" s="117">
        <v>0</v>
      </c>
      <c r="E36" s="130"/>
      <c r="F36" s="122" t="s">
        <v>240</v>
      </c>
      <c r="G36" s="117">
        <v>2</v>
      </c>
      <c r="H36" s="117">
        <v>0</v>
      </c>
    </row>
    <row r="37" spans="2:8" s="131" customFormat="1" ht="21" customHeight="1" x14ac:dyDescent="0.15">
      <c r="B37" s="122" t="s">
        <v>241</v>
      </c>
      <c r="C37" s="117">
        <v>0</v>
      </c>
      <c r="D37" s="117">
        <v>0</v>
      </c>
      <c r="E37" s="130"/>
      <c r="F37" s="122" t="s">
        <v>241</v>
      </c>
      <c r="G37" s="117">
        <v>447</v>
      </c>
      <c r="H37" s="117">
        <v>0</v>
      </c>
    </row>
    <row r="38" spans="2:8" s="131" customFormat="1" ht="21" customHeight="1" x14ac:dyDescent="0.15">
      <c r="B38" s="117" t="s">
        <v>258</v>
      </c>
      <c r="C38" s="117">
        <v>23355</v>
      </c>
      <c r="D38" s="117">
        <v>3901</v>
      </c>
      <c r="E38" s="130"/>
      <c r="F38" s="117" t="s">
        <v>258</v>
      </c>
      <c r="G38" s="117">
        <v>23611</v>
      </c>
      <c r="H38" s="117">
        <v>1632</v>
      </c>
    </row>
    <row r="39" spans="2:8" s="131" customFormat="1" ht="21" customHeight="1" x14ac:dyDescent="0.15">
      <c r="B39" s="122" t="s">
        <v>257</v>
      </c>
      <c r="C39" s="117">
        <v>86</v>
      </c>
      <c r="D39" s="117">
        <v>0</v>
      </c>
      <c r="E39" s="130"/>
      <c r="F39" s="122" t="s">
        <v>257</v>
      </c>
      <c r="G39" s="117">
        <v>0</v>
      </c>
      <c r="H39" s="117">
        <v>0</v>
      </c>
    </row>
    <row r="40" spans="2:8" s="131" customFormat="1" ht="21" customHeight="1" x14ac:dyDescent="0.15">
      <c r="B40" s="122" t="s">
        <v>246</v>
      </c>
      <c r="C40" s="117">
        <v>102</v>
      </c>
      <c r="D40" s="117">
        <v>0</v>
      </c>
      <c r="E40" s="130"/>
      <c r="F40" s="122" t="s">
        <v>246</v>
      </c>
      <c r="G40" s="117">
        <v>0</v>
      </c>
      <c r="H40" s="117">
        <v>0</v>
      </c>
    </row>
    <row r="41" spans="2:8" s="131" customFormat="1" ht="21" customHeight="1" x14ac:dyDescent="0.15">
      <c r="B41" s="122" t="s">
        <v>254</v>
      </c>
      <c r="C41" s="117">
        <v>22356</v>
      </c>
      <c r="D41" s="117">
        <v>3896</v>
      </c>
      <c r="E41" s="130"/>
      <c r="F41" s="122" t="s">
        <v>254</v>
      </c>
      <c r="G41" s="117">
        <v>9368</v>
      </c>
      <c r="H41" s="117">
        <v>1632</v>
      </c>
    </row>
    <row r="42" spans="2:8" s="131" customFormat="1" ht="21" customHeight="1" x14ac:dyDescent="0.15">
      <c r="B42" s="122" t="s">
        <v>247</v>
      </c>
      <c r="C42" s="117">
        <v>13</v>
      </c>
      <c r="D42" s="117">
        <v>0</v>
      </c>
      <c r="E42" s="130"/>
      <c r="F42" s="122" t="s">
        <v>247</v>
      </c>
      <c r="G42" s="117">
        <v>0</v>
      </c>
      <c r="H42" s="117">
        <v>0</v>
      </c>
    </row>
    <row r="43" spans="2:8" s="131" customFormat="1" ht="21" customHeight="1" x14ac:dyDescent="0.15">
      <c r="B43" s="122" t="s">
        <v>248</v>
      </c>
      <c r="C43" s="117">
        <v>487</v>
      </c>
      <c r="D43" s="117">
        <v>0</v>
      </c>
      <c r="E43" s="130"/>
      <c r="F43" s="122" t="s">
        <v>248</v>
      </c>
      <c r="G43" s="117">
        <v>0</v>
      </c>
      <c r="H43" s="117">
        <v>0</v>
      </c>
    </row>
    <row r="44" spans="2:8" s="131" customFormat="1" ht="21" customHeight="1" x14ac:dyDescent="0.15">
      <c r="B44" s="122" t="s">
        <v>249</v>
      </c>
      <c r="C44" s="117">
        <v>2</v>
      </c>
      <c r="D44" s="117">
        <v>1</v>
      </c>
      <c r="E44" s="130"/>
      <c r="F44" s="122" t="s">
        <v>249</v>
      </c>
      <c r="G44" s="117">
        <v>0</v>
      </c>
      <c r="H44" s="117">
        <v>0</v>
      </c>
    </row>
    <row r="45" spans="2:8" s="131" customFormat="1" ht="21" customHeight="1" x14ac:dyDescent="0.15">
      <c r="B45" s="122" t="s">
        <v>250</v>
      </c>
      <c r="C45" s="117">
        <v>10</v>
      </c>
      <c r="D45" s="117">
        <v>4</v>
      </c>
      <c r="E45" s="130"/>
      <c r="F45" s="122" t="s">
        <v>250</v>
      </c>
      <c r="G45" s="117">
        <v>0</v>
      </c>
      <c r="H45" s="117">
        <v>0</v>
      </c>
    </row>
    <row r="46" spans="2:8" s="131" customFormat="1" ht="21" customHeight="1" x14ac:dyDescent="0.15">
      <c r="B46" s="122" t="s">
        <v>251</v>
      </c>
      <c r="C46" s="117">
        <v>0</v>
      </c>
      <c r="D46" s="117">
        <v>0</v>
      </c>
      <c r="E46" s="130"/>
      <c r="F46" s="122" t="s">
        <v>251</v>
      </c>
      <c r="G46" s="117">
        <v>54</v>
      </c>
      <c r="H46" s="117">
        <v>0</v>
      </c>
    </row>
    <row r="47" spans="2:8" s="131" customFormat="1" ht="21" customHeight="1" x14ac:dyDescent="0.15">
      <c r="B47" s="122" t="s">
        <v>252</v>
      </c>
      <c r="C47" s="117">
        <v>0</v>
      </c>
      <c r="D47" s="117">
        <v>0</v>
      </c>
      <c r="E47" s="130"/>
      <c r="F47" s="122" t="s">
        <v>252</v>
      </c>
      <c r="G47" s="117">
        <v>13804</v>
      </c>
      <c r="H47" s="117">
        <v>0</v>
      </c>
    </row>
    <row r="48" spans="2:8" s="131" customFormat="1" ht="21" customHeight="1" x14ac:dyDescent="0.15">
      <c r="B48" s="122" t="s">
        <v>253</v>
      </c>
      <c r="C48" s="117">
        <v>0</v>
      </c>
      <c r="D48" s="117">
        <v>0</v>
      </c>
      <c r="E48" s="130"/>
      <c r="F48" s="122" t="s">
        <v>253</v>
      </c>
      <c r="G48" s="117">
        <v>168</v>
      </c>
      <c r="H48" s="117">
        <v>0</v>
      </c>
    </row>
    <row r="49" spans="2:10" s="131" customFormat="1" ht="21" customHeight="1" x14ac:dyDescent="0.15">
      <c r="B49" s="122" t="s">
        <v>259</v>
      </c>
      <c r="C49" s="117">
        <v>0</v>
      </c>
      <c r="D49" s="117">
        <v>0</v>
      </c>
      <c r="E49" s="130"/>
      <c r="F49" s="122" t="s">
        <v>259</v>
      </c>
      <c r="G49" s="117">
        <v>18</v>
      </c>
      <c r="H49" s="117">
        <v>0</v>
      </c>
    </row>
    <row r="50" spans="2:10" s="131" customFormat="1" ht="21" customHeight="1" x14ac:dyDescent="0.15">
      <c r="B50" s="122" t="s">
        <v>260</v>
      </c>
      <c r="C50" s="117">
        <v>297</v>
      </c>
      <c r="D50" s="117">
        <v>0</v>
      </c>
      <c r="E50" s="130"/>
      <c r="F50" s="122" t="s">
        <v>260</v>
      </c>
      <c r="G50" s="117">
        <v>20</v>
      </c>
      <c r="H50" s="117">
        <v>0</v>
      </c>
    </row>
    <row r="51" spans="2:10" s="131" customFormat="1" ht="21" customHeight="1" x14ac:dyDescent="0.15">
      <c r="B51" s="122" t="s">
        <v>255</v>
      </c>
      <c r="C51" s="117">
        <v>0</v>
      </c>
      <c r="D51" s="117">
        <v>0</v>
      </c>
      <c r="E51" s="130"/>
      <c r="F51" s="122" t="s">
        <v>255</v>
      </c>
      <c r="G51" s="117">
        <v>73</v>
      </c>
      <c r="H51" s="117">
        <v>0</v>
      </c>
    </row>
    <row r="52" spans="2:10" s="131" customFormat="1" ht="21" customHeight="1" x14ac:dyDescent="0.15">
      <c r="B52" s="122" t="s">
        <v>256</v>
      </c>
      <c r="C52" s="117">
        <v>0</v>
      </c>
      <c r="D52" s="117">
        <v>0</v>
      </c>
      <c r="E52" s="130"/>
      <c r="F52" s="122" t="s">
        <v>256</v>
      </c>
      <c r="G52" s="117">
        <v>6</v>
      </c>
      <c r="H52" s="117">
        <v>0</v>
      </c>
    </row>
    <row r="53" spans="2:10" s="131" customFormat="1" ht="21" customHeight="1" x14ac:dyDescent="0.15">
      <c r="B53" s="122" t="s">
        <v>261</v>
      </c>
      <c r="C53" s="117">
        <v>0</v>
      </c>
      <c r="D53" s="117">
        <v>0</v>
      </c>
      <c r="E53" s="130"/>
      <c r="F53" s="122" t="s">
        <v>261</v>
      </c>
      <c r="G53" s="117">
        <v>52</v>
      </c>
      <c r="H53" s="117">
        <v>0</v>
      </c>
    </row>
    <row r="54" spans="2:10" s="131" customFormat="1" ht="21" customHeight="1" x14ac:dyDescent="0.15">
      <c r="B54" s="122" t="s">
        <v>262</v>
      </c>
      <c r="C54" s="117">
        <v>0</v>
      </c>
      <c r="D54" s="117">
        <v>0</v>
      </c>
      <c r="E54" s="130"/>
      <c r="F54" s="122" t="s">
        <v>262</v>
      </c>
      <c r="G54" s="117">
        <v>48</v>
      </c>
      <c r="H54" s="117">
        <v>0</v>
      </c>
    </row>
    <row r="55" spans="2:10" s="131" customFormat="1" ht="21" hidden="1" customHeight="1" outlineLevel="1" x14ac:dyDescent="0.15">
      <c r="B55" s="117" t="s">
        <v>97</v>
      </c>
      <c r="C55" s="117">
        <v>0</v>
      </c>
      <c r="D55" s="117">
        <v>0</v>
      </c>
      <c r="E55" s="130"/>
      <c r="F55" s="117" t="s">
        <v>97</v>
      </c>
      <c r="G55" s="117">
        <v>0</v>
      </c>
      <c r="H55" s="117">
        <v>0</v>
      </c>
    </row>
    <row r="56" spans="2:10" s="131" customFormat="1" ht="21" hidden="1" customHeight="1" outlineLevel="1" x14ac:dyDescent="0.15">
      <c r="B56" s="117" t="s">
        <v>97</v>
      </c>
      <c r="C56" s="117">
        <v>0</v>
      </c>
      <c r="D56" s="117">
        <v>0</v>
      </c>
      <c r="E56" s="130"/>
      <c r="F56" s="117" t="s">
        <v>97</v>
      </c>
      <c r="G56" s="117">
        <v>0</v>
      </c>
      <c r="H56" s="117">
        <v>0</v>
      </c>
    </row>
    <row r="57" spans="2:10" s="131" customFormat="1" ht="21" hidden="1" customHeight="1" outlineLevel="1" x14ac:dyDescent="0.15">
      <c r="B57" s="117" t="s">
        <v>97</v>
      </c>
      <c r="C57" s="117">
        <v>0</v>
      </c>
      <c r="D57" s="117">
        <v>0</v>
      </c>
      <c r="E57" s="130"/>
      <c r="F57" s="117" t="s">
        <v>97</v>
      </c>
      <c r="G57" s="117">
        <v>0</v>
      </c>
      <c r="H57" s="117">
        <v>0</v>
      </c>
    </row>
    <row r="58" spans="2:10" s="131" customFormat="1" ht="21" hidden="1" customHeight="1" outlineLevel="1" x14ac:dyDescent="0.15">
      <c r="B58" s="117" t="s">
        <v>97</v>
      </c>
      <c r="C58" s="117">
        <v>0</v>
      </c>
      <c r="D58" s="117">
        <v>0</v>
      </c>
      <c r="E58" s="130"/>
      <c r="F58" s="117" t="s">
        <v>97</v>
      </c>
      <c r="G58" s="117">
        <v>0</v>
      </c>
      <c r="H58" s="117">
        <v>0</v>
      </c>
    </row>
    <row r="59" spans="2:10" s="131" customFormat="1" ht="21" hidden="1" customHeight="1" outlineLevel="1" x14ac:dyDescent="0.15">
      <c r="B59" s="117" t="s">
        <v>97</v>
      </c>
      <c r="C59" s="117">
        <v>0</v>
      </c>
      <c r="D59" s="117">
        <v>0</v>
      </c>
      <c r="E59" s="130"/>
      <c r="F59" s="117" t="s">
        <v>97</v>
      </c>
      <c r="G59" s="117">
        <v>0</v>
      </c>
      <c r="H59" s="117">
        <v>0</v>
      </c>
    </row>
    <row r="60" spans="2:10" s="131" customFormat="1" ht="21" hidden="1" customHeight="1" outlineLevel="1" x14ac:dyDescent="0.15">
      <c r="B60" s="117" t="s">
        <v>97</v>
      </c>
      <c r="C60" s="117">
        <v>0</v>
      </c>
      <c r="D60" s="117">
        <v>0</v>
      </c>
      <c r="E60" s="130"/>
      <c r="F60" s="117" t="s">
        <v>97</v>
      </c>
      <c r="G60" s="117">
        <v>0</v>
      </c>
      <c r="H60" s="117">
        <v>0</v>
      </c>
    </row>
    <row r="61" spans="2:10" s="131" customFormat="1" ht="21" hidden="1" customHeight="1" outlineLevel="1" x14ac:dyDescent="0.15">
      <c r="B61" s="137" t="s">
        <v>97</v>
      </c>
      <c r="C61" s="137">
        <v>0</v>
      </c>
      <c r="D61" s="137">
        <v>0</v>
      </c>
      <c r="E61" s="130"/>
      <c r="F61" s="137" t="s">
        <v>97</v>
      </c>
      <c r="G61" s="137">
        <v>0</v>
      </c>
      <c r="H61" s="137">
        <v>0</v>
      </c>
    </row>
    <row r="62" spans="2:10" s="131" customFormat="1" ht="21" customHeight="1" collapsed="1" thickBot="1" x14ac:dyDescent="0.2">
      <c r="B62" s="135" t="s">
        <v>99</v>
      </c>
      <c r="C62" s="136">
        <v>680674</v>
      </c>
      <c r="D62" s="136">
        <v>265934</v>
      </c>
      <c r="E62" s="130"/>
      <c r="F62" s="135" t="s">
        <v>99</v>
      </c>
      <c r="G62" s="136">
        <v>153215</v>
      </c>
      <c r="H62" s="136">
        <v>51625</v>
      </c>
    </row>
    <row r="63" spans="2:10" s="131" customFormat="1" ht="21" customHeight="1" thickTop="1" x14ac:dyDescent="0.15">
      <c r="B63" s="138" t="s">
        <v>10</v>
      </c>
      <c r="C63" s="133">
        <v>680674</v>
      </c>
      <c r="D63" s="133">
        <v>265934</v>
      </c>
      <c r="E63" s="130"/>
      <c r="F63" s="138" t="s">
        <v>10</v>
      </c>
      <c r="G63" s="133">
        <v>153215</v>
      </c>
      <c r="H63" s="133">
        <v>51625</v>
      </c>
    </row>
    <row r="64" spans="2:10" ht="6.75" customHeight="1" x14ac:dyDescent="0.15">
      <c r="B64" s="139"/>
      <c r="C64" s="140"/>
      <c r="D64" s="140"/>
      <c r="E64" s="128"/>
      <c r="F64" s="128"/>
      <c r="G64" s="128"/>
      <c r="H64" s="141"/>
      <c r="I64" s="142"/>
      <c r="J64" s="142"/>
    </row>
    <row r="65" spans="2:10" ht="18.75" customHeight="1" x14ac:dyDescent="0.15">
      <c r="B65" s="142"/>
      <c r="C65" s="128"/>
      <c r="D65" s="128"/>
      <c r="E65" s="128"/>
      <c r="F65" s="128"/>
      <c r="G65" s="128"/>
      <c r="H65" s="141"/>
      <c r="I65" s="142"/>
      <c r="J65" s="142"/>
    </row>
    <row r="66" spans="2:10" x14ac:dyDescent="0.15">
      <c r="B66" s="142"/>
      <c r="C66" s="143"/>
      <c r="D66" s="143"/>
      <c r="E66" s="143"/>
      <c r="F66" s="143"/>
      <c r="G66" s="142"/>
      <c r="H66" s="142"/>
      <c r="I66" s="142"/>
    </row>
  </sheetData>
  <phoneticPr fontId="3"/>
  <pageMargins left="0.59055118110236227" right="0.11811023622047245" top="0.59055118110236227" bottom="0.59055118110236227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L37"/>
  <sheetViews>
    <sheetView view="pageBreakPreview" topLeftCell="A28" zoomScaleNormal="100" zoomScaleSheetLayoutView="100" workbookViewId="0">
      <selection activeCell="L4" sqref="L4:L5"/>
    </sheetView>
  </sheetViews>
  <sheetFormatPr defaultRowHeight="13.5" outlineLevelCol="1" x14ac:dyDescent="0.15"/>
  <cols>
    <col min="1" max="1" width="1.5" customWidth="1"/>
    <col min="2" max="2" width="12" customWidth="1"/>
    <col min="3" max="8" width="11.625" customWidth="1"/>
    <col min="9" max="11" width="11.625" hidden="1" customWidth="1" outlineLevel="1"/>
    <col min="12" max="12" width="11.625" customWidth="1" collapsed="1"/>
    <col min="13" max="13" width="0.625" customWidth="1"/>
    <col min="14" max="14" width="5.375" customWidth="1"/>
  </cols>
  <sheetData>
    <row r="1" spans="1:12" ht="16.5" customHeight="1" x14ac:dyDescent="0.15"/>
    <row r="2" spans="1:12" x14ac:dyDescent="0.15">
      <c r="B2" s="49" t="s">
        <v>101</v>
      </c>
    </row>
    <row r="3" spans="1:12" x14ac:dyDescent="0.15">
      <c r="A3" s="3"/>
      <c r="B3" s="50" t="s">
        <v>102</v>
      </c>
      <c r="C3" s="51"/>
      <c r="D3" s="52"/>
      <c r="E3" s="52"/>
      <c r="F3" s="52"/>
      <c r="G3" s="52"/>
      <c r="H3" s="52"/>
      <c r="I3" s="52"/>
      <c r="J3" s="52"/>
      <c r="K3" s="52"/>
      <c r="L3" s="53" t="s">
        <v>227</v>
      </c>
    </row>
    <row r="4" spans="1:12" ht="15.95" customHeight="1" x14ac:dyDescent="0.15">
      <c r="A4" s="3"/>
      <c r="B4" s="215" t="s">
        <v>70</v>
      </c>
      <c r="C4" s="213" t="s">
        <v>103</v>
      </c>
      <c r="D4" s="54"/>
      <c r="E4" s="218" t="s">
        <v>104</v>
      </c>
      <c r="F4" s="215" t="s">
        <v>105</v>
      </c>
      <c r="G4" s="215" t="s">
        <v>106</v>
      </c>
      <c r="H4" s="215" t="s">
        <v>107</v>
      </c>
      <c r="I4" s="213" t="s">
        <v>108</v>
      </c>
      <c r="J4" s="55"/>
      <c r="K4" s="56"/>
      <c r="L4" s="215" t="s">
        <v>109</v>
      </c>
    </row>
    <row r="5" spans="1:12" ht="15.95" customHeight="1" x14ac:dyDescent="0.15">
      <c r="A5" s="3"/>
      <c r="B5" s="217"/>
      <c r="C5" s="216"/>
      <c r="D5" s="57" t="s">
        <v>110</v>
      </c>
      <c r="E5" s="219"/>
      <c r="F5" s="216"/>
      <c r="G5" s="216"/>
      <c r="H5" s="216"/>
      <c r="I5" s="214"/>
      <c r="J5" s="58" t="s">
        <v>111</v>
      </c>
      <c r="K5" s="58" t="s">
        <v>112</v>
      </c>
      <c r="L5" s="216"/>
    </row>
    <row r="6" spans="1:12" ht="24.95" customHeight="1" x14ac:dyDescent="0.15">
      <c r="A6" s="3"/>
      <c r="B6" s="59" t="s">
        <v>113</v>
      </c>
      <c r="C6" s="144">
        <v>34711442530</v>
      </c>
      <c r="D6" s="145">
        <v>3904624706</v>
      </c>
      <c r="E6" s="146">
        <v>7577614724</v>
      </c>
      <c r="F6" s="147">
        <v>4177384042</v>
      </c>
      <c r="G6" s="147">
        <v>11314723092</v>
      </c>
      <c r="H6" s="147">
        <v>10049116000</v>
      </c>
      <c r="I6" s="147"/>
      <c r="J6" s="147"/>
      <c r="K6" s="147"/>
      <c r="L6" s="147">
        <v>1592604672</v>
      </c>
    </row>
    <row r="7" spans="1:12" ht="24.95" customHeight="1" x14ac:dyDescent="0.15">
      <c r="A7" s="3"/>
      <c r="B7" s="59" t="s">
        <v>263</v>
      </c>
      <c r="C7" s="144">
        <v>6318089996</v>
      </c>
      <c r="D7" s="145">
        <v>759517889</v>
      </c>
      <c r="E7" s="146">
        <v>2964033996</v>
      </c>
      <c r="F7" s="147">
        <v>0</v>
      </c>
      <c r="G7" s="147">
        <v>519718000</v>
      </c>
      <c r="H7" s="147">
        <v>2834338000</v>
      </c>
      <c r="I7" s="147"/>
      <c r="J7" s="147"/>
      <c r="K7" s="147"/>
      <c r="L7" s="147">
        <v>0</v>
      </c>
    </row>
    <row r="8" spans="1:12" ht="24.95" customHeight="1" x14ac:dyDescent="0.15">
      <c r="A8" s="3"/>
      <c r="B8" s="59" t="s">
        <v>114</v>
      </c>
      <c r="C8" s="144">
        <v>1086627017</v>
      </c>
      <c r="D8" s="145">
        <v>114834170</v>
      </c>
      <c r="E8" s="146">
        <v>265780642</v>
      </c>
      <c r="F8" s="147">
        <v>26738375</v>
      </c>
      <c r="G8" s="147">
        <v>722444000</v>
      </c>
      <c r="H8" s="147">
        <v>71664000</v>
      </c>
      <c r="I8" s="147"/>
      <c r="J8" s="147"/>
      <c r="K8" s="147"/>
      <c r="L8" s="147">
        <v>0</v>
      </c>
    </row>
    <row r="9" spans="1:12" ht="24.95" customHeight="1" x14ac:dyDescent="0.15">
      <c r="A9" s="3"/>
      <c r="B9" s="59" t="s">
        <v>115</v>
      </c>
      <c r="C9" s="144">
        <v>81522565</v>
      </c>
      <c r="D9" s="145">
        <v>22184488</v>
      </c>
      <c r="E9" s="146">
        <v>81522565</v>
      </c>
      <c r="F9" s="147">
        <v>0</v>
      </c>
      <c r="G9" s="147">
        <v>0</v>
      </c>
      <c r="H9" s="147">
        <v>0</v>
      </c>
      <c r="I9" s="147"/>
      <c r="J9" s="147"/>
      <c r="K9" s="147"/>
      <c r="L9" s="147">
        <v>0</v>
      </c>
    </row>
    <row r="10" spans="1:12" ht="24.95" customHeight="1" x14ac:dyDescent="0.15">
      <c r="A10" s="3"/>
      <c r="B10" s="59" t="s">
        <v>266</v>
      </c>
      <c r="C10" s="144">
        <v>301558000</v>
      </c>
      <c r="D10" s="145">
        <v>18964000</v>
      </c>
      <c r="E10" s="146">
        <v>0</v>
      </c>
      <c r="F10" s="147">
        <v>0</v>
      </c>
      <c r="G10" s="147">
        <v>301558000</v>
      </c>
      <c r="H10" s="147">
        <v>0</v>
      </c>
      <c r="I10" s="147"/>
      <c r="J10" s="147"/>
      <c r="K10" s="147"/>
      <c r="L10" s="147">
        <v>0</v>
      </c>
    </row>
    <row r="11" spans="1:12" ht="24.95" customHeight="1" x14ac:dyDescent="0.15">
      <c r="A11" s="3"/>
      <c r="B11" s="59" t="s">
        <v>267</v>
      </c>
      <c r="C11" s="144">
        <v>62100000</v>
      </c>
      <c r="D11" s="145">
        <v>0</v>
      </c>
      <c r="E11" s="146">
        <v>0</v>
      </c>
      <c r="F11" s="147">
        <v>62100000</v>
      </c>
      <c r="G11" s="147">
        <v>0</v>
      </c>
      <c r="H11" s="147">
        <v>0</v>
      </c>
      <c r="I11" s="147"/>
      <c r="J11" s="147"/>
      <c r="K11" s="147"/>
      <c r="L11" s="147">
        <v>0</v>
      </c>
    </row>
    <row r="12" spans="1:12" ht="24.95" customHeight="1" x14ac:dyDescent="0.15">
      <c r="A12" s="3"/>
      <c r="B12" s="59" t="s">
        <v>116</v>
      </c>
      <c r="C12" s="144">
        <v>9591917776</v>
      </c>
      <c r="D12" s="145">
        <v>910149811</v>
      </c>
      <c r="E12" s="146">
        <v>3060150626</v>
      </c>
      <c r="F12" s="147">
        <v>0</v>
      </c>
      <c r="G12" s="147">
        <v>3249510466</v>
      </c>
      <c r="H12" s="147">
        <v>2983824012</v>
      </c>
      <c r="I12" s="147"/>
      <c r="J12" s="147"/>
      <c r="K12" s="147"/>
      <c r="L12" s="147">
        <v>298432672</v>
      </c>
    </row>
    <row r="13" spans="1:12" ht="24.95" customHeight="1" x14ac:dyDescent="0.15">
      <c r="A13" s="3"/>
      <c r="B13" s="59" t="s">
        <v>268</v>
      </c>
      <c r="C13" s="144">
        <v>4474822339</v>
      </c>
      <c r="D13" s="145">
        <v>345761005</v>
      </c>
      <c r="E13" s="146">
        <v>1948585713</v>
      </c>
      <c r="F13" s="147">
        <v>0</v>
      </c>
      <c r="G13" s="147">
        <v>1330695118</v>
      </c>
      <c r="H13" s="147">
        <v>1195541508</v>
      </c>
      <c r="I13" s="147"/>
      <c r="J13" s="147"/>
      <c r="K13" s="147"/>
      <c r="L13" s="147">
        <v>0</v>
      </c>
    </row>
    <row r="14" spans="1:12" ht="24.95" customHeight="1" x14ac:dyDescent="0.15">
      <c r="A14" s="3"/>
      <c r="B14" s="59" t="s">
        <v>269</v>
      </c>
      <c r="C14" s="144">
        <v>362215215</v>
      </c>
      <c r="D14" s="145">
        <v>14332702</v>
      </c>
      <c r="E14" s="146">
        <v>8565215</v>
      </c>
      <c r="F14" s="147">
        <v>0</v>
      </c>
      <c r="G14" s="147">
        <v>199010000</v>
      </c>
      <c r="H14" s="147">
        <v>154640000</v>
      </c>
      <c r="I14" s="147"/>
      <c r="J14" s="147"/>
      <c r="K14" s="147"/>
      <c r="L14" s="147">
        <v>0</v>
      </c>
    </row>
    <row r="15" spans="1:12" ht="24.95" customHeight="1" x14ac:dyDescent="0.15">
      <c r="A15" s="3"/>
      <c r="B15" s="59" t="s">
        <v>271</v>
      </c>
      <c r="C15" s="144">
        <v>1149197570</v>
      </c>
      <c r="D15" s="145">
        <v>53799475</v>
      </c>
      <c r="E15" s="146">
        <v>13705570</v>
      </c>
      <c r="F15" s="147">
        <v>0</v>
      </c>
      <c r="G15" s="147">
        <v>679268000</v>
      </c>
      <c r="H15" s="147">
        <v>456224000</v>
      </c>
      <c r="I15" s="147"/>
      <c r="J15" s="147"/>
      <c r="K15" s="147"/>
      <c r="L15" s="147">
        <v>0</v>
      </c>
    </row>
    <row r="16" spans="1:12" ht="24.95" customHeight="1" x14ac:dyDescent="0.15">
      <c r="A16" s="3"/>
      <c r="B16" s="59" t="s">
        <v>270</v>
      </c>
      <c r="C16" s="144">
        <v>3603082652</v>
      </c>
      <c r="D16" s="145">
        <v>496103629</v>
      </c>
      <c r="E16" s="146">
        <v>1089294128</v>
      </c>
      <c r="F16" s="147">
        <v>0</v>
      </c>
      <c r="G16" s="147">
        <v>1037937348</v>
      </c>
      <c r="H16" s="147">
        <v>1177418504</v>
      </c>
      <c r="I16" s="147"/>
      <c r="J16" s="147"/>
      <c r="K16" s="147"/>
      <c r="L16" s="147">
        <v>298432672</v>
      </c>
    </row>
    <row r="17" spans="1:12" ht="24.95" customHeight="1" x14ac:dyDescent="0.15">
      <c r="A17" s="3"/>
      <c r="B17" s="59" t="s">
        <v>272</v>
      </c>
      <c r="C17" s="144">
        <v>2600000</v>
      </c>
      <c r="D17" s="145">
        <v>153000</v>
      </c>
      <c r="E17" s="146">
        <v>0</v>
      </c>
      <c r="F17" s="147">
        <v>0</v>
      </c>
      <c r="G17" s="147">
        <v>2600000</v>
      </c>
      <c r="H17" s="147">
        <v>0</v>
      </c>
      <c r="I17" s="147"/>
      <c r="J17" s="147"/>
      <c r="K17" s="147"/>
      <c r="L17" s="147">
        <v>0</v>
      </c>
    </row>
    <row r="18" spans="1:12" ht="24.95" customHeight="1" x14ac:dyDescent="0.15">
      <c r="A18" s="3"/>
      <c r="B18" s="59" t="s">
        <v>117</v>
      </c>
      <c r="C18" s="144">
        <v>14158133022</v>
      </c>
      <c r="D18" s="145">
        <v>1810817121</v>
      </c>
      <c r="E18" s="146">
        <v>222643599</v>
      </c>
      <c r="F18" s="147">
        <v>2486273123</v>
      </c>
      <c r="G18" s="147">
        <v>6488894312</v>
      </c>
      <c r="H18" s="147">
        <v>4159289988</v>
      </c>
      <c r="I18" s="147"/>
      <c r="J18" s="147"/>
      <c r="K18" s="147"/>
      <c r="L18" s="147">
        <v>801032000</v>
      </c>
    </row>
    <row r="19" spans="1:12" ht="24.95" customHeight="1" x14ac:dyDescent="0.15">
      <c r="A19" s="3"/>
      <c r="B19" s="59" t="s">
        <v>274</v>
      </c>
      <c r="C19" s="144">
        <v>1419615808</v>
      </c>
      <c r="D19" s="145">
        <v>116839000</v>
      </c>
      <c r="E19" s="146">
        <v>0</v>
      </c>
      <c r="F19" s="147">
        <v>0</v>
      </c>
      <c r="G19" s="147">
        <v>476001820</v>
      </c>
      <c r="H19" s="147">
        <v>921513988</v>
      </c>
      <c r="I19" s="147"/>
      <c r="J19" s="147"/>
      <c r="K19" s="147"/>
      <c r="L19" s="147">
        <v>22100000</v>
      </c>
    </row>
    <row r="20" spans="1:12" ht="24.95" customHeight="1" x14ac:dyDescent="0.15">
      <c r="A20" s="3"/>
      <c r="B20" s="59" t="s">
        <v>273</v>
      </c>
      <c r="C20" s="144">
        <v>500661668</v>
      </c>
      <c r="D20" s="145">
        <v>40619000</v>
      </c>
      <c r="E20" s="146">
        <v>0</v>
      </c>
      <c r="F20" s="147">
        <v>0</v>
      </c>
      <c r="G20" s="147">
        <v>256905668</v>
      </c>
      <c r="H20" s="147">
        <v>121120000</v>
      </c>
      <c r="I20" s="147"/>
      <c r="J20" s="147"/>
      <c r="K20" s="147"/>
      <c r="L20" s="147">
        <v>122636000</v>
      </c>
    </row>
    <row r="21" spans="1:12" ht="24.95" customHeight="1" x14ac:dyDescent="0.15">
      <c r="A21" s="3"/>
      <c r="B21" s="59" t="s">
        <v>275</v>
      </c>
      <c r="C21" s="144">
        <v>8846107067</v>
      </c>
      <c r="D21" s="145">
        <v>1051043466</v>
      </c>
      <c r="E21" s="146">
        <v>222643599</v>
      </c>
      <c r="F21" s="147">
        <v>2457209972</v>
      </c>
      <c r="G21" s="147">
        <v>3404013496</v>
      </c>
      <c r="H21" s="147">
        <v>2446040000</v>
      </c>
      <c r="I21" s="147"/>
      <c r="J21" s="147"/>
      <c r="K21" s="147"/>
      <c r="L21" s="147">
        <v>316200000</v>
      </c>
    </row>
    <row r="22" spans="1:12" ht="24.95" customHeight="1" x14ac:dyDescent="0.15">
      <c r="A22" s="3"/>
      <c r="B22" s="59" t="s">
        <v>276</v>
      </c>
      <c r="C22" s="144">
        <v>847300000</v>
      </c>
      <c r="D22" s="145">
        <v>0</v>
      </c>
      <c r="E22" s="146">
        <v>0</v>
      </c>
      <c r="F22" s="147">
        <v>0</v>
      </c>
      <c r="G22" s="147">
        <v>238900000</v>
      </c>
      <c r="H22" s="147">
        <v>276900000</v>
      </c>
      <c r="I22" s="147"/>
      <c r="J22" s="147"/>
      <c r="K22" s="147"/>
      <c r="L22" s="147">
        <v>331500000</v>
      </c>
    </row>
    <row r="23" spans="1:12" ht="24.95" customHeight="1" x14ac:dyDescent="0.15">
      <c r="A23" s="3"/>
      <c r="B23" s="59" t="s">
        <v>272</v>
      </c>
      <c r="C23" s="144">
        <v>2544448479</v>
      </c>
      <c r="D23" s="145">
        <v>602315655</v>
      </c>
      <c r="E23" s="146">
        <v>0</v>
      </c>
      <c r="F23" s="147">
        <v>29063151</v>
      </c>
      <c r="G23" s="147">
        <v>2113073328</v>
      </c>
      <c r="H23" s="147">
        <v>393716000</v>
      </c>
      <c r="I23" s="147"/>
      <c r="J23" s="147"/>
      <c r="K23" s="147"/>
      <c r="L23" s="147">
        <v>8596000</v>
      </c>
    </row>
    <row r="24" spans="1:12" ht="24.95" customHeight="1" x14ac:dyDescent="0.15">
      <c r="A24" s="3"/>
      <c r="B24" s="59" t="s">
        <v>118</v>
      </c>
      <c r="C24" s="144">
        <v>3111494154</v>
      </c>
      <c r="D24" s="145">
        <v>268157227</v>
      </c>
      <c r="E24" s="146">
        <v>983483296</v>
      </c>
      <c r="F24" s="147">
        <v>1602272544</v>
      </c>
      <c r="G24" s="147">
        <v>32598314</v>
      </c>
      <c r="H24" s="147">
        <v>0</v>
      </c>
      <c r="I24" s="147"/>
      <c r="J24" s="147"/>
      <c r="K24" s="147"/>
      <c r="L24" s="147">
        <v>493140000</v>
      </c>
    </row>
    <row r="25" spans="1:12" ht="24.95" customHeight="1" x14ac:dyDescent="0.15">
      <c r="A25" s="3"/>
      <c r="B25" s="59" t="s">
        <v>277</v>
      </c>
      <c r="C25" s="144">
        <v>776382218</v>
      </c>
      <c r="D25" s="145">
        <v>146259835</v>
      </c>
      <c r="E25" s="146">
        <v>776382218</v>
      </c>
      <c r="F25" s="147">
        <v>0</v>
      </c>
      <c r="G25" s="147">
        <v>0</v>
      </c>
      <c r="H25" s="147">
        <v>0</v>
      </c>
      <c r="I25" s="147"/>
      <c r="J25" s="147"/>
      <c r="K25" s="147"/>
      <c r="L25" s="147">
        <v>0</v>
      </c>
    </row>
    <row r="26" spans="1:12" ht="24.95" customHeight="1" x14ac:dyDescent="0.15">
      <c r="A26" s="3"/>
      <c r="B26" s="59" t="s">
        <v>279</v>
      </c>
      <c r="C26" s="144">
        <v>1406166000</v>
      </c>
      <c r="D26" s="145">
        <v>2730000</v>
      </c>
      <c r="E26" s="146">
        <v>0</v>
      </c>
      <c r="F26" s="147">
        <v>1406166000</v>
      </c>
      <c r="G26" s="147">
        <v>0</v>
      </c>
      <c r="H26" s="147">
        <v>0</v>
      </c>
      <c r="I26" s="147"/>
      <c r="J26" s="147"/>
      <c r="K26" s="147"/>
      <c r="L26" s="147">
        <v>0</v>
      </c>
    </row>
    <row r="27" spans="1:12" ht="24.95" customHeight="1" x14ac:dyDescent="0.15">
      <c r="A27" s="3"/>
      <c r="B27" s="59" t="s">
        <v>272</v>
      </c>
      <c r="C27" s="144">
        <v>928945936</v>
      </c>
      <c r="D27" s="145">
        <v>119167392</v>
      </c>
      <c r="E27" s="146">
        <v>207101078</v>
      </c>
      <c r="F27" s="147">
        <v>196106544</v>
      </c>
      <c r="G27" s="147">
        <v>32598314</v>
      </c>
      <c r="H27" s="147">
        <v>0</v>
      </c>
      <c r="I27" s="147"/>
      <c r="J27" s="147"/>
      <c r="K27" s="147"/>
      <c r="L27" s="147">
        <v>493140000</v>
      </c>
    </row>
    <row r="28" spans="1:12" ht="24.95" customHeight="1" x14ac:dyDescent="0.15">
      <c r="A28" s="3"/>
      <c r="B28" s="59" t="s">
        <v>119</v>
      </c>
      <c r="C28" s="144">
        <v>30883629019</v>
      </c>
      <c r="D28" s="145">
        <v>1956742627</v>
      </c>
      <c r="E28" s="146">
        <v>15704333299</v>
      </c>
      <c r="F28" s="147">
        <v>196848812</v>
      </c>
      <c r="G28" s="147">
        <v>6675130908</v>
      </c>
      <c r="H28" s="147">
        <v>8307316000</v>
      </c>
      <c r="I28" s="147"/>
      <c r="J28" s="147"/>
      <c r="K28" s="147"/>
      <c r="L28" s="147">
        <v>0</v>
      </c>
    </row>
    <row r="29" spans="1:12" ht="24.95" customHeight="1" x14ac:dyDescent="0.15">
      <c r="A29" s="3"/>
      <c r="B29" s="59" t="s">
        <v>120</v>
      </c>
      <c r="C29" s="144">
        <v>20112954212</v>
      </c>
      <c r="D29" s="145">
        <v>1165826654</v>
      </c>
      <c r="E29" s="146">
        <v>14409520212</v>
      </c>
      <c r="F29" s="147">
        <v>0</v>
      </c>
      <c r="G29" s="147">
        <v>3132352000</v>
      </c>
      <c r="H29" s="147">
        <v>2571082000</v>
      </c>
      <c r="I29" s="147"/>
      <c r="J29" s="147"/>
      <c r="K29" s="147"/>
      <c r="L29" s="147">
        <v>0</v>
      </c>
    </row>
    <row r="30" spans="1:12" ht="24.95" customHeight="1" x14ac:dyDescent="0.15">
      <c r="A30" s="3"/>
      <c r="B30" s="59" t="s">
        <v>265</v>
      </c>
      <c r="C30" s="144">
        <v>3693791558</v>
      </c>
      <c r="D30" s="145">
        <v>189212000</v>
      </c>
      <c r="E30" s="146">
        <v>0</v>
      </c>
      <c r="F30" s="147">
        <v>0</v>
      </c>
      <c r="G30" s="147">
        <v>1947823558</v>
      </c>
      <c r="H30" s="147">
        <v>1745968000</v>
      </c>
      <c r="I30" s="147"/>
      <c r="J30" s="147"/>
      <c r="K30" s="147"/>
      <c r="L30" s="147">
        <v>0</v>
      </c>
    </row>
    <row r="31" spans="1:12" ht="24.95" customHeight="1" x14ac:dyDescent="0.15">
      <c r="A31" s="3"/>
      <c r="B31" s="59" t="s">
        <v>264</v>
      </c>
      <c r="C31" s="144">
        <v>650571772</v>
      </c>
      <c r="D31" s="145">
        <v>136463922</v>
      </c>
      <c r="E31" s="146">
        <v>650571772</v>
      </c>
      <c r="F31" s="147">
        <v>0</v>
      </c>
      <c r="G31" s="147">
        <v>0</v>
      </c>
      <c r="H31" s="147">
        <v>0</v>
      </c>
      <c r="I31" s="147"/>
      <c r="J31" s="147"/>
      <c r="K31" s="147"/>
      <c r="L31" s="147">
        <v>0</v>
      </c>
    </row>
    <row r="32" spans="1:12" ht="24.95" customHeight="1" x14ac:dyDescent="0.15">
      <c r="A32" s="3"/>
      <c r="B32" s="59" t="s">
        <v>278</v>
      </c>
      <c r="C32" s="144">
        <v>2060782073</v>
      </c>
      <c r="D32" s="145">
        <v>152933647</v>
      </c>
      <c r="E32" s="146">
        <v>592603911</v>
      </c>
      <c r="F32" s="147">
        <v>196848812</v>
      </c>
      <c r="G32" s="147">
        <v>460331350</v>
      </c>
      <c r="H32" s="147">
        <v>810998000</v>
      </c>
      <c r="I32" s="147"/>
      <c r="J32" s="147"/>
      <c r="K32" s="147"/>
      <c r="L32" s="147">
        <v>0</v>
      </c>
    </row>
    <row r="33" spans="1:12" ht="24.95" customHeight="1" x14ac:dyDescent="0.15">
      <c r="A33" s="3"/>
      <c r="B33" s="59" t="s">
        <v>121</v>
      </c>
      <c r="C33" s="144">
        <v>4313892000</v>
      </c>
      <c r="D33" s="145">
        <v>260669000</v>
      </c>
      <c r="E33" s="146">
        <v>0</v>
      </c>
      <c r="F33" s="147">
        <v>0</v>
      </c>
      <c r="G33" s="147">
        <v>1134624000</v>
      </c>
      <c r="H33" s="147">
        <v>3179268000</v>
      </c>
      <c r="I33" s="147"/>
      <c r="J33" s="147"/>
      <c r="K33" s="147"/>
      <c r="L33" s="147">
        <v>0</v>
      </c>
    </row>
    <row r="34" spans="1:12" ht="24.95" customHeight="1" x14ac:dyDescent="0.15">
      <c r="A34" s="3"/>
      <c r="B34" s="59" t="s">
        <v>280</v>
      </c>
      <c r="C34" s="144">
        <v>51637404</v>
      </c>
      <c r="D34" s="145">
        <v>51637404</v>
      </c>
      <c r="E34" s="146">
        <v>51637404</v>
      </c>
      <c r="F34" s="147">
        <v>0</v>
      </c>
      <c r="G34" s="147">
        <v>0</v>
      </c>
      <c r="H34" s="147">
        <v>0</v>
      </c>
      <c r="I34" s="147"/>
      <c r="J34" s="147"/>
      <c r="K34" s="147"/>
      <c r="L34" s="147">
        <v>0</v>
      </c>
    </row>
    <row r="35" spans="1:12" ht="24.95" customHeight="1" x14ac:dyDescent="0.15">
      <c r="A35" s="3"/>
      <c r="B35" s="60" t="s">
        <v>47</v>
      </c>
      <c r="C35" s="148">
        <v>65595071549</v>
      </c>
      <c r="D35" s="145">
        <v>5861367333</v>
      </c>
      <c r="E35" s="146">
        <v>23281948023</v>
      </c>
      <c r="F35" s="147">
        <v>4374232854</v>
      </c>
      <c r="G35" s="147">
        <v>17989854000</v>
      </c>
      <c r="H35" s="147">
        <v>18356432000</v>
      </c>
      <c r="I35" s="147"/>
      <c r="J35" s="147"/>
      <c r="K35" s="147"/>
      <c r="L35" s="147">
        <v>1592604672</v>
      </c>
    </row>
    <row r="36" spans="1:12" ht="3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2" customHeight="1" x14ac:dyDescent="0.15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rintOptions horizontalCentered="1"/>
  <pageMargins left="0.11811023622047245" right="0.11811023622047245" top="0.35433070866141736" bottom="0.15748031496062992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19"/>
  <sheetViews>
    <sheetView view="pageBreakPreview" zoomScale="90" zoomScaleNormal="80" zoomScaleSheetLayoutView="90" workbookViewId="0">
      <selection activeCell="F6" sqref="F6"/>
    </sheetView>
  </sheetViews>
  <sheetFormatPr defaultRowHeight="13.5" x14ac:dyDescent="0.15"/>
  <cols>
    <col min="1" max="1" width="5.875" style="61" customWidth="1"/>
    <col min="2" max="2" width="20.625" style="61" customWidth="1"/>
    <col min="3" max="11" width="11.625" style="61" customWidth="1"/>
    <col min="12" max="12" width="0.875" style="61" customWidth="1"/>
    <col min="13" max="13" width="13.625" style="61" customWidth="1"/>
  </cols>
  <sheetData>
    <row r="1" spans="2:13" s="61" customFormat="1" ht="46.5" customHeight="1" x14ac:dyDescent="0.15"/>
    <row r="2" spans="2:13" s="61" customFormat="1" ht="19.5" customHeight="1" x14ac:dyDescent="0.15">
      <c r="B2" s="62" t="s">
        <v>122</v>
      </c>
      <c r="C2" s="63"/>
      <c r="D2" s="63"/>
      <c r="E2" s="63"/>
      <c r="F2" s="63"/>
      <c r="G2" s="63"/>
      <c r="H2" s="63"/>
      <c r="I2" s="63"/>
      <c r="J2" s="64" t="s">
        <v>282</v>
      </c>
      <c r="K2" s="63"/>
      <c r="L2" s="63"/>
    </row>
    <row r="3" spans="2:13" s="61" customFormat="1" ht="27" customHeight="1" x14ac:dyDescent="0.15">
      <c r="B3" s="222" t="s">
        <v>103</v>
      </c>
      <c r="C3" s="224" t="s">
        <v>123</v>
      </c>
      <c r="D3" s="220" t="s">
        <v>124</v>
      </c>
      <c r="E3" s="220" t="s">
        <v>125</v>
      </c>
      <c r="F3" s="220" t="s">
        <v>126</v>
      </c>
      <c r="G3" s="220" t="s">
        <v>127</v>
      </c>
      <c r="H3" s="220" t="s">
        <v>128</v>
      </c>
      <c r="I3" s="220" t="s">
        <v>129</v>
      </c>
      <c r="J3" s="220" t="s">
        <v>281</v>
      </c>
      <c r="K3" s="226"/>
    </row>
    <row r="4" spans="2:13" s="61" customFormat="1" ht="18" customHeight="1" x14ac:dyDescent="0.15">
      <c r="B4" s="223"/>
      <c r="C4" s="225"/>
      <c r="D4" s="221"/>
      <c r="E4" s="221"/>
      <c r="F4" s="221"/>
      <c r="G4" s="221"/>
      <c r="H4" s="221"/>
      <c r="I4" s="221"/>
      <c r="J4" s="221"/>
      <c r="K4" s="227"/>
    </row>
    <row r="5" spans="2:13" s="61" customFormat="1" ht="30" customHeight="1" x14ac:dyDescent="0.15">
      <c r="B5" s="284">
        <f>SUM(C5:I5)</f>
        <v>65595072</v>
      </c>
      <c r="C5" s="149">
        <f>10750652+21005211+22028886</f>
        <v>53784749</v>
      </c>
      <c r="D5" s="150">
        <v>9978578</v>
      </c>
      <c r="E5" s="150">
        <v>802162</v>
      </c>
      <c r="F5" s="150">
        <v>186130</v>
      </c>
      <c r="G5" s="150">
        <v>586007</v>
      </c>
      <c r="H5" s="150">
        <v>62749</v>
      </c>
      <c r="I5" s="150">
        <f>124085+50812+19800</f>
        <v>194697</v>
      </c>
      <c r="J5" s="151">
        <v>0.88</v>
      </c>
      <c r="K5" s="67"/>
      <c r="L5" s="68"/>
      <c r="M5" s="68"/>
    </row>
    <row r="6" spans="2:13" s="61" customFormat="1" x14ac:dyDescent="0.15"/>
    <row r="7" spans="2:13" s="61" customFormat="1" x14ac:dyDescent="0.15"/>
    <row r="8" spans="2:13" s="61" customFormat="1" ht="19.5" customHeight="1" x14ac:dyDescent="0.15">
      <c r="B8" s="62" t="s">
        <v>130</v>
      </c>
      <c r="C8" s="63"/>
      <c r="D8" s="63"/>
      <c r="E8" s="63"/>
      <c r="F8" s="63"/>
      <c r="G8" s="63"/>
      <c r="H8" s="63"/>
      <c r="I8" s="64"/>
      <c r="J8" s="63"/>
      <c r="K8" s="167" t="s">
        <v>362</v>
      </c>
    </row>
    <row r="9" spans="2:13" s="61" customFormat="1" x14ac:dyDescent="0.15">
      <c r="B9" s="222" t="s">
        <v>103</v>
      </c>
      <c r="C9" s="224" t="s">
        <v>131</v>
      </c>
      <c r="D9" s="220" t="s">
        <v>132</v>
      </c>
      <c r="E9" s="220" t="s">
        <v>133</v>
      </c>
      <c r="F9" s="220" t="s">
        <v>134</v>
      </c>
      <c r="G9" s="220" t="s">
        <v>135</v>
      </c>
      <c r="H9" s="220" t="s">
        <v>136</v>
      </c>
      <c r="I9" s="220" t="s">
        <v>359</v>
      </c>
      <c r="J9" s="220" t="s">
        <v>360</v>
      </c>
      <c r="K9" s="220" t="s">
        <v>361</v>
      </c>
    </row>
    <row r="10" spans="2:13" s="61" customFormat="1" x14ac:dyDescent="0.15">
      <c r="B10" s="223"/>
      <c r="C10" s="225"/>
      <c r="D10" s="221"/>
      <c r="E10" s="221"/>
      <c r="F10" s="221"/>
      <c r="G10" s="221"/>
      <c r="H10" s="221"/>
      <c r="I10" s="221"/>
      <c r="J10" s="221"/>
      <c r="K10" s="221"/>
    </row>
    <row r="11" spans="2:13" s="61" customFormat="1" ht="34.15" customHeight="1" x14ac:dyDescent="0.15">
      <c r="B11" s="285">
        <f>SUM(C11:K11)</f>
        <v>65595072000</v>
      </c>
      <c r="C11" s="65">
        <v>5861367333</v>
      </c>
      <c r="D11" s="66">
        <v>5703617869</v>
      </c>
      <c r="E11" s="66">
        <v>5727314751</v>
      </c>
      <c r="F11" s="66">
        <v>5566810972</v>
      </c>
      <c r="G11" s="66">
        <v>5691968111</v>
      </c>
      <c r="H11" s="66">
        <v>20656917914</v>
      </c>
      <c r="I11" s="66">
        <v>11648619190</v>
      </c>
      <c r="J11" s="66">
        <v>4081944333</v>
      </c>
      <c r="K11" s="66">
        <f>+SUM(C5:I5)*1000-SUM(C11:J11)</f>
        <v>656511527</v>
      </c>
    </row>
    <row r="12" spans="2:13" s="61" customFormat="1" x14ac:dyDescent="0.15">
      <c r="C12" s="168">
        <v>29</v>
      </c>
      <c r="D12" s="168">
        <v>30</v>
      </c>
      <c r="E12" s="168">
        <v>31</v>
      </c>
      <c r="F12" s="168">
        <v>32</v>
      </c>
      <c r="G12" s="168">
        <v>33</v>
      </c>
      <c r="H12" s="168" t="s">
        <v>363</v>
      </c>
      <c r="I12" s="168" t="s">
        <v>364</v>
      </c>
      <c r="J12" s="168" t="s">
        <v>366</v>
      </c>
      <c r="K12" s="168" t="s">
        <v>365</v>
      </c>
    </row>
    <row r="13" spans="2:13" s="61" customFormat="1" x14ac:dyDescent="0.15"/>
    <row r="14" spans="2:13" s="61" customFormat="1" ht="19.5" customHeight="1" x14ac:dyDescent="0.15">
      <c r="B14" s="62" t="s">
        <v>137</v>
      </c>
      <c r="E14" s="63"/>
      <c r="F14" s="63"/>
      <c r="G14" s="63"/>
      <c r="H14" s="64" t="s">
        <v>0</v>
      </c>
    </row>
    <row r="15" spans="2:13" s="61" customFormat="1" ht="13.15" customHeight="1" x14ac:dyDescent="0.15">
      <c r="B15" s="222" t="s">
        <v>138</v>
      </c>
      <c r="C15" s="231" t="s">
        <v>139</v>
      </c>
      <c r="D15" s="232"/>
      <c r="E15" s="232"/>
      <c r="F15" s="232"/>
      <c r="G15" s="232"/>
      <c r="H15" s="233"/>
    </row>
    <row r="16" spans="2:13" s="61" customFormat="1" ht="20.25" customHeight="1" x14ac:dyDescent="0.15">
      <c r="B16" s="223"/>
      <c r="C16" s="234"/>
      <c r="D16" s="235"/>
      <c r="E16" s="235"/>
      <c r="F16" s="235"/>
      <c r="G16" s="235"/>
      <c r="H16" s="236"/>
    </row>
    <row r="17" spans="2:8" s="61" customFormat="1" ht="32.450000000000003" customHeight="1" x14ac:dyDescent="0.15">
      <c r="B17" s="69"/>
      <c r="C17" s="228"/>
      <c r="D17" s="229"/>
      <c r="E17" s="229"/>
      <c r="F17" s="229"/>
      <c r="G17" s="229"/>
      <c r="H17" s="230"/>
    </row>
    <row r="18" spans="2:8" s="61" customFormat="1" ht="9.75" customHeight="1" x14ac:dyDescent="0.15"/>
    <row r="19" spans="2:8" s="61" customFormat="1" x14ac:dyDescent="0.15"/>
  </sheetData>
  <mergeCells count="23">
    <mergeCell ref="C17:H17"/>
    <mergeCell ref="H9:H10"/>
    <mergeCell ref="I9:I10"/>
    <mergeCell ref="B15:B16"/>
    <mergeCell ref="C15:H16"/>
    <mergeCell ref="B9:B10"/>
    <mergeCell ref="C9:C10"/>
    <mergeCell ref="D9:D10"/>
    <mergeCell ref="E9:E10"/>
    <mergeCell ref="F9:F10"/>
    <mergeCell ref="G9:G10"/>
    <mergeCell ref="G3:G4"/>
    <mergeCell ref="K9:K10"/>
    <mergeCell ref="B3:B4"/>
    <mergeCell ref="C3:C4"/>
    <mergeCell ref="D3:D4"/>
    <mergeCell ref="E3:E4"/>
    <mergeCell ref="F3:F4"/>
    <mergeCell ref="H3:H4"/>
    <mergeCell ref="I3:I4"/>
    <mergeCell ref="J3:J4"/>
    <mergeCell ref="J9:J10"/>
    <mergeCell ref="K3:K4"/>
  </mergeCells>
  <phoneticPr fontId="3"/>
  <printOptions horizontalCentered="1"/>
  <pageMargins left="0.19685039370078741" right="0.19685039370078741" top="0.27559055118110237" bottom="0.19685039370078741" header="0.59055118110236227" footer="0.39370078740157483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H15"/>
  <sheetViews>
    <sheetView view="pageBreakPreview" zoomScale="110" zoomScaleNormal="100" zoomScaleSheetLayoutView="110" workbookViewId="0">
      <selection activeCell="F9" sqref="F9"/>
    </sheetView>
  </sheetViews>
  <sheetFormatPr defaultRowHeight="13.5" x14ac:dyDescent="0.15"/>
  <cols>
    <col min="1" max="1" width="5.125" customWidth="1"/>
    <col min="2" max="7" width="16.625" customWidth="1"/>
    <col min="8" max="8" width="0.875" customWidth="1"/>
  </cols>
  <sheetData>
    <row r="1" spans="2:8" ht="49.5" customHeight="1" x14ac:dyDescent="0.15"/>
    <row r="2" spans="2:8" ht="15.75" customHeight="1" x14ac:dyDescent="0.15">
      <c r="B2" s="71" t="s">
        <v>140</v>
      </c>
      <c r="G2" s="72" t="s">
        <v>371</v>
      </c>
    </row>
    <row r="3" spans="2:8" s="1" customFormat="1" ht="23.1" customHeight="1" x14ac:dyDescent="0.15">
      <c r="B3" s="209" t="s">
        <v>141</v>
      </c>
      <c r="C3" s="209" t="s">
        <v>142</v>
      </c>
      <c r="D3" s="209" t="s">
        <v>143</v>
      </c>
      <c r="E3" s="211" t="s">
        <v>144</v>
      </c>
      <c r="F3" s="212"/>
      <c r="G3" s="209" t="s">
        <v>145</v>
      </c>
      <c r="H3" s="23"/>
    </row>
    <row r="4" spans="2:8" s="1" customFormat="1" ht="23.1" customHeight="1" x14ac:dyDescent="0.15">
      <c r="B4" s="210"/>
      <c r="C4" s="210"/>
      <c r="D4" s="210"/>
      <c r="E4" s="45" t="s">
        <v>146</v>
      </c>
      <c r="F4" s="45" t="s">
        <v>147</v>
      </c>
      <c r="G4" s="210"/>
      <c r="H4" s="23"/>
    </row>
    <row r="5" spans="2:8" s="1" customFormat="1" ht="27" customHeight="1" x14ac:dyDescent="0.15">
      <c r="B5" s="120" t="s">
        <v>283</v>
      </c>
      <c r="C5" s="117">
        <v>59515</v>
      </c>
      <c r="D5" s="117">
        <v>0</v>
      </c>
      <c r="E5" s="117">
        <v>7890</v>
      </c>
      <c r="F5" s="117">
        <v>0</v>
      </c>
      <c r="G5" s="117">
        <v>51625</v>
      </c>
      <c r="H5" s="23"/>
    </row>
    <row r="6" spans="2:8" s="1" customFormat="1" ht="27" customHeight="1" x14ac:dyDescent="0.15">
      <c r="B6" s="120" t="s">
        <v>284</v>
      </c>
      <c r="C6" s="117">
        <v>324712</v>
      </c>
      <c r="D6" s="117">
        <v>0</v>
      </c>
      <c r="E6" s="117">
        <v>58778</v>
      </c>
      <c r="F6" s="117">
        <v>0</v>
      </c>
      <c r="G6" s="117">
        <v>265934</v>
      </c>
      <c r="H6" s="23"/>
    </row>
    <row r="7" spans="2:8" s="1" customFormat="1" ht="27" customHeight="1" x14ac:dyDescent="0.15">
      <c r="B7" s="120" t="s">
        <v>285</v>
      </c>
      <c r="C7" s="117">
        <v>0</v>
      </c>
      <c r="D7" s="117">
        <v>0</v>
      </c>
      <c r="E7" s="117">
        <v>0</v>
      </c>
      <c r="F7" s="117">
        <v>0</v>
      </c>
      <c r="G7" s="117">
        <v>0</v>
      </c>
      <c r="H7" s="23"/>
    </row>
    <row r="8" spans="2:8" s="1" customFormat="1" ht="27" customHeight="1" x14ac:dyDescent="0.15">
      <c r="B8" s="120" t="s">
        <v>286</v>
      </c>
      <c r="C8" s="117">
        <v>4472894</v>
      </c>
      <c r="D8" s="117">
        <v>211613</v>
      </c>
      <c r="E8" s="117">
        <v>0</v>
      </c>
      <c r="F8" s="117">
        <v>0</v>
      </c>
      <c r="G8" s="117">
        <v>4684507</v>
      </c>
      <c r="H8" s="23"/>
    </row>
    <row r="9" spans="2:8" s="1" customFormat="1" ht="27" customHeight="1" x14ac:dyDescent="0.15">
      <c r="B9" s="120" t="s">
        <v>287</v>
      </c>
      <c r="C9" s="117">
        <v>312</v>
      </c>
      <c r="D9" s="117">
        <v>0</v>
      </c>
      <c r="E9" s="117">
        <v>0</v>
      </c>
      <c r="F9" s="117">
        <v>91</v>
      </c>
      <c r="G9" s="117">
        <v>221</v>
      </c>
      <c r="H9" s="23"/>
    </row>
    <row r="10" spans="2:8" s="1" customFormat="1" ht="27" customHeight="1" x14ac:dyDescent="0.15">
      <c r="B10" s="120" t="s">
        <v>288</v>
      </c>
      <c r="C10" s="117">
        <v>2</v>
      </c>
      <c r="D10" s="117">
        <v>0</v>
      </c>
      <c r="E10" s="117">
        <v>0</v>
      </c>
      <c r="F10" s="117">
        <v>1</v>
      </c>
      <c r="G10" s="117">
        <v>1</v>
      </c>
      <c r="H10" s="23"/>
    </row>
    <row r="11" spans="2:8" s="1" customFormat="1" ht="27" customHeight="1" x14ac:dyDescent="0.15">
      <c r="B11" s="120" t="s">
        <v>289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23"/>
    </row>
    <row r="12" spans="2:8" s="1" customFormat="1" ht="27" customHeight="1" x14ac:dyDescent="0.15">
      <c r="B12" s="120" t="s">
        <v>290</v>
      </c>
      <c r="C12" s="117">
        <v>0</v>
      </c>
      <c r="D12" s="117">
        <v>135</v>
      </c>
      <c r="E12" s="117">
        <v>0</v>
      </c>
      <c r="F12" s="117">
        <v>0</v>
      </c>
      <c r="G12" s="117">
        <v>135</v>
      </c>
      <c r="H12" s="23"/>
    </row>
    <row r="13" spans="2:8" s="1" customFormat="1" ht="27" customHeight="1" x14ac:dyDescent="0.15">
      <c r="B13" s="120" t="s">
        <v>291</v>
      </c>
      <c r="C13" s="117">
        <v>367281</v>
      </c>
      <c r="D13" s="117">
        <v>372961</v>
      </c>
      <c r="E13" s="117">
        <v>367281</v>
      </c>
      <c r="F13" s="117">
        <v>0</v>
      </c>
      <c r="G13" s="117">
        <v>372961</v>
      </c>
      <c r="H13" s="23"/>
    </row>
    <row r="14" spans="2:8" s="1" customFormat="1" ht="29.1" customHeight="1" x14ac:dyDescent="0.15">
      <c r="B14" s="31" t="s">
        <v>10</v>
      </c>
      <c r="C14" s="117">
        <v>5224716</v>
      </c>
      <c r="D14" s="117">
        <v>584709</v>
      </c>
      <c r="E14" s="117">
        <v>433949</v>
      </c>
      <c r="F14" s="117">
        <v>92</v>
      </c>
      <c r="G14" s="117">
        <v>5375384</v>
      </c>
      <c r="H14" s="23"/>
    </row>
    <row r="15" spans="2:8" ht="5.25" customHeight="1" x14ac:dyDescent="0.15"/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19685039370078741" right="0.11811023622047245" top="0.35433070866141736" bottom="0.35433070866141736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17"/>
  <sheetViews>
    <sheetView view="pageBreakPreview" topLeftCell="A7" zoomScaleNormal="100" zoomScaleSheetLayoutView="100" workbookViewId="0">
      <selection activeCell="G9" sqref="G9:H9"/>
    </sheetView>
  </sheetViews>
  <sheetFormatPr defaultRowHeight="13.5" x14ac:dyDescent="0.15"/>
  <cols>
    <col min="1" max="1" width="3.625" customWidth="1"/>
    <col min="2" max="3" width="14.625" customWidth="1"/>
    <col min="4" max="4" width="15.625" customWidth="1"/>
    <col min="5" max="10" width="8.125" customWidth="1"/>
    <col min="11" max="11" width="1" customWidth="1"/>
    <col min="12" max="12" width="1.5" customWidth="1"/>
  </cols>
  <sheetData>
    <row r="1" spans="1:13" ht="33.75" customHeight="1" x14ac:dyDescent="0.15"/>
    <row r="2" spans="1:13" x14ac:dyDescent="0.15">
      <c r="A2" s="3"/>
      <c r="B2" s="73" t="s">
        <v>148</v>
      </c>
      <c r="C2" s="3"/>
      <c r="D2" s="3"/>
      <c r="E2" s="3"/>
      <c r="F2" s="3"/>
      <c r="G2" s="3"/>
      <c r="H2" s="3"/>
      <c r="I2" s="3"/>
      <c r="J2" s="74"/>
      <c r="K2" s="3"/>
    </row>
    <row r="3" spans="1:13" x14ac:dyDescent="0.15">
      <c r="A3" s="3"/>
      <c r="B3" s="73" t="s">
        <v>149</v>
      </c>
      <c r="C3" s="75"/>
      <c r="D3" s="75"/>
      <c r="E3" s="3"/>
      <c r="F3" s="3"/>
      <c r="G3" s="3"/>
      <c r="H3" s="3"/>
      <c r="I3" s="245" t="s">
        <v>294</v>
      </c>
      <c r="J3" s="246"/>
      <c r="K3" s="3"/>
    </row>
    <row r="4" spans="1:13" ht="24.95" customHeight="1" x14ac:dyDescent="0.15">
      <c r="A4" s="3"/>
      <c r="B4" s="247" t="s">
        <v>18</v>
      </c>
      <c r="C4" s="247"/>
      <c r="D4" s="114" t="s">
        <v>150</v>
      </c>
      <c r="E4" s="247" t="s">
        <v>151</v>
      </c>
      <c r="F4" s="247"/>
      <c r="G4" s="248" t="s">
        <v>152</v>
      </c>
      <c r="H4" s="247"/>
      <c r="I4" s="247" t="s">
        <v>153</v>
      </c>
      <c r="J4" s="247"/>
      <c r="K4" s="3"/>
    </row>
    <row r="5" spans="1:13" ht="24.95" customHeight="1" x14ac:dyDescent="0.15">
      <c r="A5" s="3"/>
      <c r="B5" s="249" t="s">
        <v>154</v>
      </c>
      <c r="C5" s="250"/>
      <c r="D5" s="76" t="s">
        <v>292</v>
      </c>
      <c r="E5" s="77" t="s">
        <v>293</v>
      </c>
      <c r="F5" s="78"/>
      <c r="G5" s="237">
        <v>267872</v>
      </c>
      <c r="H5" s="238"/>
      <c r="I5" s="255" t="s">
        <v>292</v>
      </c>
      <c r="J5" s="256"/>
      <c r="K5" s="3"/>
    </row>
    <row r="6" spans="1:13" ht="24.95" customHeight="1" x14ac:dyDescent="0.15">
      <c r="A6" s="3"/>
      <c r="B6" s="251"/>
      <c r="C6" s="252"/>
      <c r="D6" s="79" t="s">
        <v>296</v>
      </c>
      <c r="E6" s="80" t="s">
        <v>295</v>
      </c>
      <c r="F6" s="81"/>
      <c r="G6" s="237">
        <v>120000</v>
      </c>
      <c r="H6" s="238"/>
      <c r="I6" s="255" t="s">
        <v>297</v>
      </c>
      <c r="J6" s="256"/>
      <c r="K6" s="3"/>
    </row>
    <row r="7" spans="1:13" ht="24.95" customHeight="1" x14ac:dyDescent="0.15">
      <c r="A7" s="3"/>
      <c r="B7" s="251"/>
      <c r="C7" s="252"/>
      <c r="D7" s="79" t="s">
        <v>298</v>
      </c>
      <c r="E7" s="80" t="s">
        <v>299</v>
      </c>
      <c r="F7" s="81"/>
      <c r="G7" s="237">
        <v>180000</v>
      </c>
      <c r="H7" s="238"/>
      <c r="I7" s="255" t="s">
        <v>300</v>
      </c>
      <c r="J7" s="256"/>
      <c r="K7" s="3"/>
    </row>
    <row r="8" spans="1:13" ht="24.95" customHeight="1" x14ac:dyDescent="0.15">
      <c r="A8" s="3"/>
      <c r="B8" s="251"/>
      <c r="C8" s="252"/>
      <c r="D8" s="79" t="s">
        <v>351</v>
      </c>
      <c r="E8" s="239"/>
      <c r="F8" s="240"/>
      <c r="G8" s="237">
        <v>187800</v>
      </c>
      <c r="H8" s="238"/>
      <c r="I8" s="255"/>
      <c r="J8" s="256"/>
      <c r="K8" s="3"/>
    </row>
    <row r="9" spans="1:13" ht="24.95" customHeight="1" x14ac:dyDescent="0.15">
      <c r="A9" s="3"/>
      <c r="B9" s="251"/>
      <c r="C9" s="252"/>
      <c r="D9" s="79" t="s">
        <v>352</v>
      </c>
      <c r="E9" s="239"/>
      <c r="F9" s="240"/>
      <c r="G9" s="237">
        <f>51175+82819</f>
        <v>133994</v>
      </c>
      <c r="H9" s="238"/>
      <c r="I9" s="83"/>
      <c r="J9" s="84"/>
      <c r="K9" s="3"/>
    </row>
    <row r="10" spans="1:13" ht="24.95" customHeight="1" x14ac:dyDescent="0.15">
      <c r="A10" s="3"/>
      <c r="B10" s="251"/>
      <c r="C10" s="252"/>
      <c r="D10" s="79" t="s">
        <v>353</v>
      </c>
      <c r="E10" s="239"/>
      <c r="F10" s="240"/>
      <c r="G10" s="237">
        <v>62453</v>
      </c>
      <c r="H10" s="238"/>
      <c r="I10" s="83"/>
      <c r="J10" s="84"/>
      <c r="K10" s="3"/>
    </row>
    <row r="11" spans="1:13" ht="24.95" customHeight="1" x14ac:dyDescent="0.15">
      <c r="A11" s="3"/>
      <c r="B11" s="251"/>
      <c r="C11" s="252"/>
      <c r="D11" s="79" t="s">
        <v>354</v>
      </c>
      <c r="E11" s="239"/>
      <c r="F11" s="240"/>
      <c r="G11" s="237">
        <v>60255</v>
      </c>
      <c r="H11" s="238"/>
      <c r="I11" s="255"/>
      <c r="J11" s="256"/>
      <c r="K11" s="3"/>
    </row>
    <row r="12" spans="1:13" ht="24.95" customHeight="1" x14ac:dyDescent="0.15">
      <c r="A12" s="3"/>
      <c r="B12" s="251"/>
      <c r="C12" s="252"/>
      <c r="D12" s="79" t="s">
        <v>355</v>
      </c>
      <c r="E12" s="239"/>
      <c r="F12" s="240"/>
      <c r="G12" s="237">
        <v>217353</v>
      </c>
      <c r="H12" s="238"/>
      <c r="I12" s="255"/>
      <c r="J12" s="256"/>
      <c r="K12" s="3"/>
    </row>
    <row r="13" spans="1:13" ht="24.95" customHeight="1" x14ac:dyDescent="0.15">
      <c r="A13" s="3"/>
      <c r="B13" s="253"/>
      <c r="C13" s="254"/>
      <c r="D13" s="82" t="s">
        <v>155</v>
      </c>
      <c r="E13" s="243"/>
      <c r="F13" s="244"/>
      <c r="G13" s="237">
        <f>SUM(G5:H12)</f>
        <v>1229727</v>
      </c>
      <c r="H13" s="238"/>
      <c r="I13" s="243"/>
      <c r="J13" s="244"/>
      <c r="K13" s="3"/>
    </row>
    <row r="14" spans="1:13" ht="24.95" customHeight="1" x14ac:dyDescent="0.15">
      <c r="A14" s="3"/>
      <c r="B14" s="241" t="s">
        <v>356</v>
      </c>
      <c r="C14" s="242"/>
      <c r="D14" s="85" t="s">
        <v>155</v>
      </c>
      <c r="E14" s="243"/>
      <c r="F14" s="244"/>
      <c r="G14" s="237">
        <f>+G15-G13</f>
        <v>3190105</v>
      </c>
      <c r="H14" s="238"/>
      <c r="I14" s="243"/>
      <c r="J14" s="244"/>
      <c r="K14" s="3"/>
      <c r="M14" t="s">
        <v>357</v>
      </c>
    </row>
    <row r="15" spans="1:13" ht="24.95" customHeight="1" x14ac:dyDescent="0.15">
      <c r="A15" s="3"/>
      <c r="B15" s="239" t="s">
        <v>47</v>
      </c>
      <c r="C15" s="240"/>
      <c r="D15" s="86"/>
      <c r="E15" s="243"/>
      <c r="F15" s="244"/>
      <c r="G15" s="237">
        <v>4419832</v>
      </c>
      <c r="H15" s="238"/>
      <c r="I15" s="243"/>
      <c r="J15" s="244"/>
      <c r="K15" s="3"/>
    </row>
    <row r="16" spans="1:13" ht="3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12" customHeight="1" x14ac:dyDescent="0.15"/>
  </sheetData>
  <mergeCells count="36">
    <mergeCell ref="B5:C13"/>
    <mergeCell ref="E13:F13"/>
    <mergeCell ref="I13:J13"/>
    <mergeCell ref="G6:H6"/>
    <mergeCell ref="I6:J6"/>
    <mergeCell ref="G12:H12"/>
    <mergeCell ref="I12:J12"/>
    <mergeCell ref="G5:H5"/>
    <mergeCell ref="I5:J5"/>
    <mergeCell ref="G7:H7"/>
    <mergeCell ref="I7:J7"/>
    <mergeCell ref="G11:H11"/>
    <mergeCell ref="I11:J11"/>
    <mergeCell ref="E8:F8"/>
    <mergeCell ref="G8:H8"/>
    <mergeCell ref="I8:J8"/>
    <mergeCell ref="I3:J3"/>
    <mergeCell ref="B4:C4"/>
    <mergeCell ref="E4:F4"/>
    <mergeCell ref="G4:H4"/>
    <mergeCell ref="I4:J4"/>
    <mergeCell ref="B14:C14"/>
    <mergeCell ref="E14:F14"/>
    <mergeCell ref="I14:J14"/>
    <mergeCell ref="B15:C15"/>
    <mergeCell ref="E15:F15"/>
    <mergeCell ref="I15:J15"/>
    <mergeCell ref="G13:H13"/>
    <mergeCell ref="G14:H14"/>
    <mergeCell ref="G15:H15"/>
    <mergeCell ref="E9:F9"/>
    <mergeCell ref="E10:F10"/>
    <mergeCell ref="E11:F11"/>
    <mergeCell ref="E12:F12"/>
    <mergeCell ref="G9:H9"/>
    <mergeCell ref="G10:H10"/>
  </mergeCells>
  <phoneticPr fontId="3"/>
  <printOptions horizontalCentered="1"/>
  <pageMargins left="0.19685039370078741" right="0.1968503937007874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有形固定資産</vt:lpstr>
      <vt:lpstr>増減の明細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増減の明細!Print_Area</vt:lpstr>
      <vt:lpstr>貸付金!Print_Area</vt:lpstr>
      <vt:lpstr>'地方債（借入先別）'!Print_Area</vt:lpstr>
      <vt:lpstr>'地方債（利率別など）'!Print_Area</vt:lpstr>
      <vt:lpstr>補助金!Print_Area</vt:lpstr>
      <vt:lpstr>有形固定資産!Print_Area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2018-03-30T04:19:37Z</cp:lastPrinted>
  <dcterms:created xsi:type="dcterms:W3CDTF">2014-03-27T08:10:30Z</dcterms:created>
  <dcterms:modified xsi:type="dcterms:W3CDTF">2018-03-31T05:59:42Z</dcterms:modified>
</cp:coreProperties>
</file>