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dm\各部署共有ファイル\01_総合政策部\財政課共有\D03：あらまし・HP・広報・FAQ\02_HP\03_決算\財政状況資料集\"/>
    </mc:Choice>
  </mc:AlternateContent>
  <bookViews>
    <workbookView xWindow="240" yWindow="60" windowWidth="14940" windowHeight="7875" tabRatio="84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DQ102" i="11" l="1"/>
  <c r="DL102" i="11"/>
  <c r="DG102" i="11"/>
  <c r="DB102" i="11"/>
  <c r="CW102" i="11"/>
  <c r="CR102" i="11"/>
  <c r="AU88" i="11"/>
  <c r="AP88" i="11"/>
  <c r="AF88" i="11"/>
  <c r="AF76" i="11"/>
  <c r="AA76" i="11"/>
  <c r="AF75" i="11"/>
  <c r="AA75" i="11"/>
  <c r="AF74" i="11"/>
  <c r="AA74" i="11"/>
  <c r="AU63" i="11"/>
  <c r="AP63" i="11"/>
  <c r="AP23" i="11"/>
  <c r="AA23" i="11"/>
  <c r="V23" i="11"/>
  <c r="Q23" i="11"/>
  <c r="V35" i="11"/>
  <c r="Q35" i="11"/>
  <c r="AA35" i="11" s="1"/>
  <c r="V34" i="11"/>
  <c r="Q34" i="11"/>
  <c r="AA34" i="11" s="1"/>
  <c r="AA33" i="11"/>
  <c r="AP32" i="11"/>
  <c r="V32" i="11"/>
  <c r="Q32" i="11"/>
  <c r="AA32" i="11" s="1"/>
  <c r="AA31" i="11"/>
  <c r="AA30" i="11"/>
  <c r="AA29" i="11"/>
  <c r="AA28" i="11"/>
  <c r="AA7" i="11"/>
  <c r="BG36" i="9" l="1"/>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BE39" i="9"/>
  <c r="AM39" i="9"/>
  <c r="U39" i="9"/>
  <c r="C39" i="9"/>
  <c r="BE38" i="9"/>
  <c r="AM38" i="9"/>
  <c r="U38" i="9"/>
  <c r="C38" i="9"/>
  <c r="BE37" i="9"/>
  <c r="AM37" i="9"/>
  <c r="U37" i="9"/>
  <c r="C37" i="9"/>
  <c r="C36" i="9"/>
  <c r="CO35" i="9"/>
  <c r="CO36" i="9" s="1"/>
  <c r="CO37" i="9" s="1"/>
  <c r="CO38" i="9" s="1"/>
  <c r="CO39" i="9" s="1"/>
  <c r="CO34" i="9"/>
  <c r="BW34" i="9"/>
  <c r="BW35" i="9" s="1"/>
  <c r="BW36" i="9" s="1"/>
  <c r="BW37" i="9" s="1"/>
  <c r="BW38" i="9" s="1"/>
  <c r="BW39" i="9" s="1"/>
  <c r="BW40" i="9" s="1"/>
  <c r="BW41" i="9" s="1"/>
  <c r="BW42" i="9" s="1"/>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 r="BE35" i="9" s="1"/>
  <c r="BE36" i="9" s="1"/>
</calcChain>
</file>

<file path=xl/sharedStrings.xml><?xml version="1.0" encoding="utf-8"?>
<sst xmlns="http://schemas.openxmlformats.org/spreadsheetml/2006/main" count="1043" uniqueCount="571">
  <si>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</si>
  <si>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</si>
  <si>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</si>
  <si>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</si>
  <si>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</si>
  <si>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</si>
  <si>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</si>
  <si>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</si>
  <si>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</si>
  <si>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</si>
  <si>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</si>
  <si>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</si>
  <si>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</si>
  <si>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</si>
  <si>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</si>
  <si>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</si>
  <si>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</si>
  <si>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</si>
  <si>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</si>
  <si>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</si>
  <si>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</si>
  <si>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</si>
  <si>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</si>
  <si>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</si>
  <si>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</si>
  <si>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</si>
  <si>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</si>
  <si>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</si>
  <si>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</si>
  <si>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</si>
  <si>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</si>
  <si>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</si>
  <si>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</si>
  <si>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</si>
  <si>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</si>
  <si>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</si>
  <si>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</si>
  <si>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</si>
  <si>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</si>
  <si>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</si>
  <si>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</si>
  <si>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</si>
  <si>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</si>
  <si>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</si>
  <si>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</si>
  <si>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</si>
  <si>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</si>
  <si>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</si>
  <si>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</si>
  <si>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</si>
  <si>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</si>
  <si>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</si>
  <si>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</si>
  <si>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</si>
  <si>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</si>
  <si>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</si>
  <si>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</si>
  <si>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</si>
  <si>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</si>
  <si>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</si>
  <si>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</si>
  <si>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</si>
  <si>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</si>
  <si>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</si>
  <si>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</si>
  <si>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</si>
  <si>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</si>
  <si>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</si>
  <si>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</si>
  <si>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</si>
  <si>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</si>
  <si>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</si>
  <si>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</si>
  <si>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</si>
  <si>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</si>
  <si>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</si>
  <si>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</si>
  <si>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</si>
  <si>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</si>
  <si>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</si>
  <si>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</si>
  <si>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</si>
  <si>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小松市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</si>
  <si>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</si>
  <si>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</si>
  <si>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</si>
  <si>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</si>
  <si>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</si>
  <si>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</si>
  <si>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</si>
  <si>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</si>
  <si>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</si>
  <si>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</si>
  <si>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</si>
  <si>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</si>
  <si>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</si>
  <si>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</si>
  <si>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</si>
  <si>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</si>
  <si>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</si>
  <si>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</si>
  <si>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</si>
  <si>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</si>
  <si>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</si>
  <si>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</si>
  <si>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</si>
  <si>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</si>
  <si>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</si>
  <si>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</si>
  <si>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</si>
  <si>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</si>
  <si>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</si>
  <si>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</si>
  <si>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</si>
  <si>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</si>
  <si>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</si>
  <si>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</si>
  <si>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</si>
  <si>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</si>
  <si>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</si>
  <si>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</si>
  <si>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</si>
  <si>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</si>
  <si>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</si>
  <si>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</si>
  <si>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</si>
  <si>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</si>
  <si>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</si>
  <si>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</si>
  <si>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</si>
  <si>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</si>
  <si>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</si>
  <si>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</si>
  <si>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</si>
  <si>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</si>
  <si>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</si>
  <si>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</si>
  <si>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</si>
  <si>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</si>
  <si>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</si>
  <si>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</si>
  <si>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</si>
  <si>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</si>
  <si>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</si>
  <si>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</si>
  <si>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</si>
  <si>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</si>
  <si>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</si>
  <si>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</si>
  <si>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</si>
  <si>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</si>
  <si>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</si>
  <si>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</si>
  <si>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</si>
  <si>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</si>
  <si>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</si>
  <si>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</si>
  <si>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</si>
  <si>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</si>
  <si>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</si>
  <si>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</si>
  <si>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</si>
  <si>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</si>
  <si>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</si>
  <si>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</si>
  <si>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</si>
  <si>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</si>
  <si>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</si>
  <si>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</si>
  <si>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</si>
  <si>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</si>
  <si>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</si>
  <si>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</si>
  <si>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</si>
  <si>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</si>
  <si>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</si>
  <si>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</si>
  <si>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</si>
  <si>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</si>
  <si>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</si>
  <si>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</si>
  <si>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</si>
  <si>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</si>
  <si>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</si>
  <si>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</si>
  <si>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</si>
  <si>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</si>
  <si>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</si>
  <si>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</si>
  <si>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</si>
  <si>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</si>
  <si>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</si>
  <si>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</si>
  <si>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</si>
  <si>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</si>
  <si>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</si>
  <si>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</si>
  <si>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石川県小松市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</si>
  <si>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</si>
  <si>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</si>
  <si>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</si>
  <si>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</si>
  <si>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</si>
  <si>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</si>
  <si>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</si>
  <si>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</si>
  <si>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</si>
  <si>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</si>
  <si>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</si>
  <si>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</si>
  <si>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</si>
  <si>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</si>
  <si>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</si>
  <si>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</si>
  <si>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</si>
  <si>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</si>
  <si>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</si>
  <si>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</si>
  <si>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</si>
  <si>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</si>
  <si>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</si>
  <si>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</si>
  <si>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</si>
  <si>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</si>
  <si>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</si>
  <si>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</si>
  <si>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</si>
  <si>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</si>
  <si>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</si>
  <si>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</si>
  <si>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</si>
  <si>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</si>
  <si>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</si>
  <si>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</si>
  <si>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</si>
  <si>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</si>
  <si>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</si>
  <si>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</si>
  <si>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</si>
  <si>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</si>
  <si>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</si>
  <si>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</si>
  <si>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</si>
  <si>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</si>
  <si>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</si>
  <si>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</si>
  <si>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</si>
  <si>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</si>
  <si>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</si>
  <si>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</si>
  <si>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</si>
  <si>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</si>
  <si>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</si>
  <si>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</si>
  <si>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</si>
  <si>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</si>
  <si>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</si>
  <si>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</si>
  <si>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</si>
  <si>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</si>
  <si>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</si>
  <si>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</si>
  <si>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</si>
  <si>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</si>
  <si>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</si>
  <si>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</si>
  <si>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</si>
  <si>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</si>
  <si>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</si>
  <si>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</si>
  <si>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</si>
  <si>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</si>
  <si>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</si>
  <si>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</si>
  <si>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</si>
  <si>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</si>
  <si>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</si>
  <si>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</si>
  <si>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</si>
  <si>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</si>
  <si>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</si>
  <si>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</si>
  <si>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</si>
  <si>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</si>
  <si>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</si>
  <si>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</si>
  <si>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</si>
  <si>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</si>
  <si>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</si>
  <si>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</si>
  <si>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</si>
  <si>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</si>
  <si>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</si>
  <si>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</si>
  <si>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</si>
  <si>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</si>
  <si>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</si>
  <si>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</si>
  <si>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</si>
  <si>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</si>
  <si>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</si>
  <si>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</si>
  <si>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</si>
  <si>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</si>
  <si>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</si>
  <si>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</si>
  <si>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</si>
  <si>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</si>
  <si>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</si>
  <si>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</si>
  <si>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</si>
  <si>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</si>
  <si>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</si>
  <si>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</si>
  <si>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</si>
  <si>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</si>
  <si>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</si>
  <si>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</si>
  <si>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</si>
  <si>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</si>
  <si>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</si>
  <si>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</si>
  <si>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</si>
  <si>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</si>
  <si>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</si>
  <si>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</si>
  <si>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</si>
  <si>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</si>
  <si>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</si>
  <si>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</si>
  <si>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</si>
  <si>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</si>
  <si>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</si>
  <si>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</si>
  <si>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</si>
  <si>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</si>
  <si>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</si>
  <si>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</si>
  <si>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</si>
  <si>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</si>
  <si>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</si>
  <si>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</si>
  <si>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</si>
  <si>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</si>
  <si>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</si>
  <si>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</si>
  <si>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</si>
  <si>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石川県小松市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</si>
  <si>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</si>
  <si>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</si>
  <si>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</si>
  <si>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</si>
  <si>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</si>
  <si>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</si>
  <si>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</si>
  <si>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</si>
  <si>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</si>
  <si>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</si>
  <si>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</si>
  <si>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</si>
  <si>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</si>
  <si>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</si>
  <si>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</si>
  <si>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</si>
  <si>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</si>
  <si>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</si>
  <si>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</si>
  <si>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</si>
  <si>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小松市公債管理特別会計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</si>
  <si>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</si>
  <si>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</si>
  <si>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</si>
  <si>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</si>
  <si>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</si>
  <si>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</si>
  <si>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</si>
  <si>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</si>
  <si>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</si>
  <si>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</si>
  <si>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</si>
  <si>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</si>
  <si>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</si>
  <si>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小松市国民健康保険事業特別会計</t>
    <phoneticPr fontId="5"/>
  </si>
  <si>
    <t>小松市介護保険事業特別会計</t>
    <phoneticPr fontId="5"/>
  </si>
  <si>
    <t>小松市後期高齢者医療特別会計</t>
    <phoneticPr fontId="5"/>
  </si>
  <si>
    <t>小松市水道事業会計</t>
    <phoneticPr fontId="5"/>
  </si>
  <si>
    <t>法適用企業</t>
    <phoneticPr fontId="5"/>
  </si>
  <si>
    <t>小松市公共下水道事業会計</t>
    <phoneticPr fontId="5"/>
  </si>
  <si>
    <t>国民健康保険小松市民病院事業会計</t>
    <phoneticPr fontId="5"/>
  </si>
  <si>
    <t>小松市簡易水道事業特別会計</t>
    <phoneticPr fontId="5"/>
  </si>
  <si>
    <t>法非適用企業</t>
    <phoneticPr fontId="5"/>
  </si>
  <si>
    <t>小松市農業集落事業特別会計</t>
    <phoneticPr fontId="5"/>
  </si>
  <si>
    <t>小松市工業団地造成事業特別会計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</si>
  <si>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</si>
  <si>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</si>
  <si>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</si>
  <si>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</si>
  <si>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</si>
  <si>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</si>
  <si>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</si>
  <si>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</si>
  <si>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</si>
  <si>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</si>
  <si>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</si>
  <si>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</si>
  <si>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</si>
  <si>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</si>
  <si>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</si>
  <si>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</si>
  <si>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</si>
  <si>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</si>
  <si>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</si>
  <si>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</si>
  <si>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</si>
  <si>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</si>
  <si>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</si>
  <si>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</si>
  <si>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</si>
  <si>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</si>
  <si>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</si>
  <si>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</si>
  <si>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</si>
  <si>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</si>
  <si>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</si>
  <si>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</si>
  <si>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</si>
  <si>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</si>
  <si>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</si>
  <si>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</si>
  <si>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</si>
  <si>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</si>
  <si>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</si>
  <si>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</si>
  <si>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</si>
  <si>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</si>
  <si>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</si>
  <si>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</si>
  <si>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</si>
  <si>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</si>
  <si>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</si>
  <si>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</si>
  <si>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</si>
  <si>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</si>
  <si>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</si>
  <si>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</si>
  <si>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</si>
  <si>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</si>
  <si>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</si>
  <si>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</si>
  <si>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</si>
  <si>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</si>
  <si>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</si>
  <si>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</si>
  <si>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</si>
  <si>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</si>
  <si>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</si>
  <si>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</si>
  <si>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</si>
  <si>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</si>
  <si>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</si>
  <si>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</si>
  <si>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</si>
  <si>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</si>
  <si>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</si>
  <si>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</si>
  <si>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</si>
  <si>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</si>
  <si>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</si>
  <si>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</si>
  <si>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</si>
  <si>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</si>
  <si>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</si>
  <si>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</si>
  <si>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</si>
  <si>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</si>
  <si>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</si>
  <si>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</si>
  <si>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</si>
  <si>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</si>
  <si>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</si>
  <si>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</si>
  <si>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</si>
  <si>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</si>
  <si>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</si>
  <si>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</si>
  <si>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</si>
  <si>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</si>
  <si>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</si>
  <si>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</si>
  <si>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</si>
  <si>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</si>
  <si>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</si>
  <si>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</si>
  <si>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</si>
  <si>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</si>
  <si>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</si>
  <si>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</si>
  <si>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</si>
  <si>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</si>
  <si>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</si>
  <si>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</si>
  <si>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</si>
  <si>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</si>
  <si>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</si>
  <si>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</si>
  <si>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</si>
  <si>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</si>
  <si>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</si>
  <si>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</si>
  <si>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</si>
  <si>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</si>
  <si>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</si>
  <si>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</si>
  <si>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</si>
  <si>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</si>
  <si>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</si>
  <si>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</si>
  <si>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</si>
  <si>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</si>
  <si>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</si>
  <si>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</si>
  <si>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</si>
  <si>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</si>
  <si>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</si>
  <si>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</si>
  <si>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</si>
  <si>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</si>
  <si>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</si>
  <si>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1.39</t>
  </si>
  <si>
    <t>国民健康保険小松市民病院事業会計</t>
  </si>
  <si>
    <t>小松市水道事業会計</t>
  </si>
  <si>
    <t>一般会計</t>
  </si>
  <si>
    <t>小松市公共下水道事業会計</t>
  </si>
  <si>
    <t>小松市介護保険事業特別会計</t>
  </si>
  <si>
    <t>小松市国民健康保険事業特別会計</t>
  </si>
  <si>
    <t>小松市農業集落事業特別会計</t>
  </si>
  <si>
    <t>小松市簡易水道事業特別会計</t>
  </si>
  <si>
    <t>その他会計（赤字）</t>
  </si>
  <si>
    <t>その他会計（黒字）</t>
  </si>
  <si>
    <t>-</t>
    <phoneticPr fontId="2"/>
  </si>
  <si>
    <t>-</t>
    <phoneticPr fontId="5"/>
  </si>
  <si>
    <t>南加賀広域圏事務組合(一般会計)</t>
    <rPh sb="0" eb="1">
      <t>ミナミ</t>
    </rPh>
    <rPh sb="1" eb="3">
      <t>カガ</t>
    </rPh>
    <rPh sb="3" eb="5">
      <t>コウイキ</t>
    </rPh>
    <rPh sb="5" eb="6">
      <t>ケン</t>
    </rPh>
    <rPh sb="6" eb="8">
      <t>ジム</t>
    </rPh>
    <rPh sb="8" eb="10">
      <t>クミアイ</t>
    </rPh>
    <rPh sb="11" eb="13">
      <t>イッパン</t>
    </rPh>
    <rPh sb="13" eb="15">
      <t>カイケイ</t>
    </rPh>
    <phoneticPr fontId="2"/>
  </si>
  <si>
    <t>南加賀広域圏事務組合(ふるさと振興事業会計)</t>
    <rPh sb="0" eb="1">
      <t>ミナミ</t>
    </rPh>
    <rPh sb="1" eb="3">
      <t>カガ</t>
    </rPh>
    <rPh sb="3" eb="5">
      <t>コウイキ</t>
    </rPh>
    <rPh sb="5" eb="6">
      <t>ケン</t>
    </rPh>
    <rPh sb="6" eb="8">
      <t>ジム</t>
    </rPh>
    <rPh sb="8" eb="10">
      <t>クミアイ</t>
    </rPh>
    <rPh sb="15" eb="17">
      <t>シンコウ</t>
    </rPh>
    <rPh sb="17" eb="19">
      <t>ジギョウ</t>
    </rPh>
    <rPh sb="19" eb="21">
      <t>カイケイ</t>
    </rPh>
    <phoneticPr fontId="2"/>
  </si>
  <si>
    <t>南加賀広域圏事務組合(急病センター事業会計)</t>
    <rPh sb="0" eb="1">
      <t>ミナミ</t>
    </rPh>
    <rPh sb="1" eb="3">
      <t>カガ</t>
    </rPh>
    <rPh sb="3" eb="5">
      <t>コウイキ</t>
    </rPh>
    <rPh sb="5" eb="6">
      <t>ケン</t>
    </rPh>
    <rPh sb="6" eb="8">
      <t>ジム</t>
    </rPh>
    <rPh sb="8" eb="10">
      <t>クミアイ</t>
    </rPh>
    <rPh sb="11" eb="13">
      <t>キュウビョウ</t>
    </rPh>
    <rPh sb="17" eb="19">
      <t>ジギョウ</t>
    </rPh>
    <rPh sb="19" eb="21">
      <t>カイケイ</t>
    </rPh>
    <phoneticPr fontId="2"/>
  </si>
  <si>
    <t>南加賀広域圏事務組合(公設地方卸売市場事業会計)</t>
    <rPh sb="0" eb="1">
      <t>ミナミ</t>
    </rPh>
    <rPh sb="1" eb="3">
      <t>カガ</t>
    </rPh>
    <rPh sb="3" eb="5">
      <t>コウイキ</t>
    </rPh>
    <rPh sb="5" eb="6">
      <t>ケン</t>
    </rPh>
    <rPh sb="6" eb="8">
      <t>ジム</t>
    </rPh>
    <rPh sb="8" eb="10">
      <t>クミアイ</t>
    </rPh>
    <rPh sb="11" eb="13">
      <t>コウセツ</t>
    </rPh>
    <rPh sb="13" eb="15">
      <t>チホウ</t>
    </rPh>
    <rPh sb="15" eb="17">
      <t>オロシウリ</t>
    </rPh>
    <rPh sb="17" eb="19">
      <t>シジョウ</t>
    </rPh>
    <rPh sb="19" eb="21">
      <t>ジギョウ</t>
    </rPh>
    <rPh sb="21" eb="23">
      <t>カイケイ</t>
    </rPh>
    <phoneticPr fontId="2"/>
  </si>
  <si>
    <t>小松加賀環境衛生事務組合</t>
    <rPh sb="0" eb="2">
      <t>コマツ</t>
    </rPh>
    <rPh sb="2" eb="4">
      <t>カガ</t>
    </rPh>
    <rPh sb="4" eb="6">
      <t>カンキョウ</t>
    </rPh>
    <rPh sb="6" eb="8">
      <t>エイセイ</t>
    </rPh>
    <rPh sb="8" eb="10">
      <t>ジム</t>
    </rPh>
    <rPh sb="10" eb="12">
      <t>クミアイ</t>
    </rPh>
    <phoneticPr fontId="2"/>
  </si>
  <si>
    <t>手取川水防事務組合</t>
    <rPh sb="0" eb="2">
      <t>テドリ</t>
    </rPh>
    <rPh sb="2" eb="3">
      <t>ガワ</t>
    </rPh>
    <rPh sb="3" eb="5">
      <t>スイボウ</t>
    </rPh>
    <rPh sb="5" eb="7">
      <t>ジム</t>
    </rPh>
    <rPh sb="7" eb="9">
      <t>クミアイ</t>
    </rPh>
    <phoneticPr fontId="2"/>
  </si>
  <si>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</si>
  <si>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</si>
  <si>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</si>
  <si>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t>
    <phoneticPr fontId="2"/>
  </si>
  <si>
    <t>小松市土地開発公社</t>
    <rPh sb="0" eb="3">
      <t>コマツシ</t>
    </rPh>
    <rPh sb="3" eb="5">
      <t>トチ</t>
    </rPh>
    <rPh sb="5" eb="7">
      <t>カイハツ</t>
    </rPh>
    <rPh sb="7" eb="9">
      <t>コウシャ</t>
    </rPh>
    <phoneticPr fontId="30"/>
  </si>
  <si>
    <t>○</t>
  </si>
  <si>
    <t>小松市開発公社</t>
    <rPh sb="0" eb="3">
      <t>コマツシ</t>
    </rPh>
    <rPh sb="3" eb="5">
      <t>カイハツ</t>
    </rPh>
    <rPh sb="5" eb="7">
      <t>コウシャ</t>
    </rPh>
    <phoneticPr fontId="30"/>
  </si>
  <si>
    <t>小松市施設管理公社</t>
    <rPh sb="0" eb="3">
      <t>コマツシ</t>
    </rPh>
    <rPh sb="3" eb="5">
      <t>シセツ</t>
    </rPh>
    <rPh sb="5" eb="7">
      <t>カンリ</t>
    </rPh>
    <rPh sb="7" eb="9">
      <t>コウシャ</t>
    </rPh>
    <phoneticPr fontId="30"/>
  </si>
  <si>
    <t>こまつ賑わいセンター</t>
    <rPh sb="3" eb="4">
      <t>ニギ</t>
    </rPh>
    <phoneticPr fontId="30"/>
  </si>
  <si>
    <t>こまつ看護学校</t>
    <rPh sb="3" eb="5">
      <t>カンゴ</t>
    </rPh>
    <rPh sb="5" eb="7">
      <t>ガッコウ</t>
    </rPh>
    <phoneticPr fontId="30"/>
  </si>
  <si>
    <t>蛍舞</t>
    <rPh sb="0" eb="1">
      <t>ホタル</t>
    </rPh>
    <rPh sb="1" eb="2">
      <t>マイ</t>
    </rPh>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</si>
  <si>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</si>
  <si>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</si>
  <si>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</si>
  <si>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</si>
  <si>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</si>
  <si>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</si>
  <si>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</si>
  <si>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</si>
  <si>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</si>
  <si>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</si>
  <si>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将来負担比率ともに減少傾向にあり、NEXT10年ビジョン・アクションプラン（平成27年度策定）の目標値として定めているとおり、全会計の市債残高を圧縮し、公債費の負担及び将来負担の軽減に努めているところである。</t>
    <phoneticPr fontId="5"/>
  </si>
  <si>
    <t>有形固定資産減価償却率</t>
    <phoneticPr fontId="5"/>
  </si>
  <si>
    <t>ここに入力</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</si>
</sst>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46440</c:v>
                </c:pt>
                <c:pt idx="4">
                  <c:v>63257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71307</c:v>
                </c:pt>
                <c:pt idx="1">
                  <c:v>80531</c:v>
                </c:pt>
                <c:pt idx="2">
                  <c:v>52420</c:v>
                </c:pt>
                <c:pt idx="3">
                  <c:v>53528</c:v>
                </c:pt>
                <c:pt idx="4">
                  <c:v>58414</c:v>
                </c:pt>
              </c:numCache>
            </c:numRef>
          </c:val>
          <c:smooth val="0"/>
        </c:ser>
        <c:dLbls>
          <c:showLegendKey val="0"/>
          <c:showVal val="0"/>
          <c:showCatName val="0"/>
          <c:showSerName val="0"/>
          <c:showPercent val="0"/>
          <c:showBubbleSize val="0"/>
        </c:dLbls>
        <c:marker val="1"/>
        <c:smooth val="0"/>
        <c:axId val="134680808"/>
        <c:axId val="343579696"/>
      </c:lineChart>
      <c:catAx>
        <c:axId val="134680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3579696"/>
        <c:crosses val="autoZero"/>
        <c:auto val="1"/>
        <c:lblAlgn val="ctr"/>
        <c:lblOffset val="100"/>
        <c:tickLblSkip val="1"/>
        <c:tickMarkSkip val="1"/>
        <c:noMultiLvlLbl val="0"/>
      </c:catAx>
      <c:valAx>
        <c:axId val="34357969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680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2.46</c:v>
                </c:pt>
                <c:pt idx="1">
                  <c:v>2.4500000000000002</c:v>
                </c:pt>
                <c:pt idx="2">
                  <c:v>2.0699999999999998</c:v>
                </c:pt>
                <c:pt idx="3">
                  <c:v>2.37</c:v>
                </c:pt>
                <c:pt idx="4">
                  <c:v>2.21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6.91</c:v>
                </c:pt>
                <c:pt idx="1">
                  <c:v>7.47</c:v>
                </c:pt>
                <c:pt idx="2">
                  <c:v>8.36</c:v>
                </c:pt>
                <c:pt idx="3">
                  <c:v>8.91</c:v>
                </c:pt>
                <c:pt idx="4">
                  <c:v>8.98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43199264"/>
        <c:axId val="351768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0.86</c:v>
                </c:pt>
                <c:pt idx="1">
                  <c:v>1.22</c:v>
                </c:pt>
                <c:pt idx="2">
                  <c:v>0.28999999999999998</c:v>
                </c:pt>
                <c:pt idx="3">
                  <c:v>0.32</c:v>
                </c:pt>
                <c:pt idx="4">
                  <c:v>-1.39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43199264"/>
        <c:axId val="351768096"/>
      </c:lineChart>
      <c:catAx>
        <c:axId val="343199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1768096"/>
        <c:crosses val="autoZero"/>
        <c:auto val="1"/>
        <c:lblAlgn val="ctr"/>
        <c:lblOffset val="100"/>
        <c:tickLblSkip val="1"/>
        <c:tickMarkSkip val="1"/>
        <c:noMultiLvlLbl val="0"/>
      </c:catAx>
      <c:valAx>
        <c:axId val="351768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3199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0.11</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小松市簡易水道事業特別会計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小松市農業集落事業特別会計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0.34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小松市国民健康保険事業特別会計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0.71</c:v>
                </c:pt>
                <c:pt idx="2">
                  <c:v>#N/A</c:v>
                </c:pt>
                <c:pt idx="3">
                  <c:v>0.32</c:v>
                </c:pt>
                <c:pt idx="4">
                  <c:v>#N/A</c:v>
                </c:pt>
                <c:pt idx="5">
                  <c:v>0.96</c:v>
                </c:pt>
                <c:pt idx="6">
                  <c:v>#N/A</c:v>
                </c:pt>
                <c:pt idx="7">
                  <c:v>1.22</c:v>
                </c:pt>
                <c:pt idx="8">
                  <c:v>#N/A</c:v>
                </c:pt>
                <c:pt idx="9">
                  <c:v>0.54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小松市介護保険事業特別会計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0.15</c:v>
                </c:pt>
                <c:pt idx="2">
                  <c:v>#N/A</c:v>
                </c:pt>
                <c:pt idx="3">
                  <c:v>0.08</c:v>
                </c:pt>
                <c:pt idx="4">
                  <c:v>#N/A</c:v>
                </c:pt>
                <c:pt idx="5">
                  <c:v>0.25</c:v>
                </c:pt>
                <c:pt idx="6">
                  <c:v>#N/A</c:v>
                </c:pt>
                <c:pt idx="7">
                  <c:v>0.36</c:v>
                </c:pt>
                <c:pt idx="8">
                  <c:v>#N/A</c:v>
                </c:pt>
                <c:pt idx="9">
                  <c:v>0.9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小松市公共下水道事業会計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c:v>
                </c:pt>
                <c:pt idx="2">
                  <c:v>#N/A</c:v>
                </c:pt>
                <c:pt idx="3">
                  <c:v>1.48</c:v>
                </c:pt>
                <c:pt idx="4">
                  <c:v>#N/A</c:v>
                </c:pt>
                <c:pt idx="5">
                  <c:v>1.63</c:v>
                </c:pt>
                <c:pt idx="6">
                  <c:v>#N/A</c:v>
                </c:pt>
                <c:pt idx="7">
                  <c:v>0.66</c:v>
                </c:pt>
                <c:pt idx="8">
                  <c:v>#N/A</c:v>
                </c:pt>
                <c:pt idx="9">
                  <c:v>2.08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2.4500000000000002</c:v>
                </c:pt>
                <c:pt idx="2">
                  <c:v>#N/A</c:v>
                </c:pt>
                <c:pt idx="3">
                  <c:v>2.4500000000000002</c:v>
                </c:pt>
                <c:pt idx="4">
                  <c:v>#N/A</c:v>
                </c:pt>
                <c:pt idx="5">
                  <c:v>2.0699999999999998</c:v>
                </c:pt>
                <c:pt idx="6">
                  <c:v>#N/A</c:v>
                </c:pt>
                <c:pt idx="7">
                  <c:v>2.37</c:v>
                </c:pt>
                <c:pt idx="8">
                  <c:v>#N/A</c:v>
                </c:pt>
                <c:pt idx="9">
                  <c:v>2.2000000000000002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小松市水道事業会計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3.9</c:v>
                </c:pt>
                <c:pt idx="2">
                  <c:v>#N/A</c:v>
                </c:pt>
                <c:pt idx="3">
                  <c:v>4.0599999999999996</c:v>
                </c:pt>
                <c:pt idx="4">
                  <c:v>#N/A</c:v>
                </c:pt>
                <c:pt idx="5">
                  <c:v>4.84</c:v>
                </c:pt>
                <c:pt idx="6">
                  <c:v>#N/A</c:v>
                </c:pt>
                <c:pt idx="7">
                  <c:v>6.39</c:v>
                </c:pt>
                <c:pt idx="8">
                  <c:v>#N/A</c:v>
                </c:pt>
                <c:pt idx="9">
                  <c:v>8.36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国民健康保険小松市民病院事業会計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10.62</c:v>
                </c:pt>
                <c:pt idx="2">
                  <c:v>#N/A</c:v>
                </c:pt>
                <c:pt idx="3">
                  <c:v>9.66</c:v>
                </c:pt>
                <c:pt idx="4">
                  <c:v>#N/A</c:v>
                </c:pt>
                <c:pt idx="5">
                  <c:v>11.77</c:v>
                </c:pt>
                <c:pt idx="6">
                  <c:v>#N/A</c:v>
                </c:pt>
                <c:pt idx="7">
                  <c:v>12.35</c:v>
                </c:pt>
                <c:pt idx="8">
                  <c:v>#N/A</c:v>
                </c:pt>
                <c:pt idx="9">
                  <c:v>12.04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44044992"/>
        <c:axId val="350575712"/>
      </c:barChart>
      <c:catAx>
        <c:axId val="34404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0575712"/>
        <c:crosses val="autoZero"/>
        <c:auto val="1"/>
        <c:lblAlgn val="ctr"/>
        <c:lblOffset val="100"/>
        <c:tickLblSkip val="1"/>
        <c:tickMarkSkip val="1"/>
        <c:noMultiLvlLbl val="0"/>
      </c:catAx>
      <c:valAx>
        <c:axId val="350575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4044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5690</c:v>
                </c:pt>
                <c:pt idx="5">
                  <c:v>5860</c:v>
                </c:pt>
                <c:pt idx="8">
                  <c:v>6029</c:v>
                </c:pt>
                <c:pt idx="11">
                  <c:v>5883</c:v>
                </c:pt>
                <c:pt idx="14">
                  <c:v>5864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60</c:v>
                </c:pt>
                <c:pt idx="3">
                  <c:v>59</c:v>
                </c:pt>
                <c:pt idx="6">
                  <c:v>57</c:v>
                </c:pt>
                <c:pt idx="9">
                  <c:v>30</c:v>
                </c:pt>
                <c:pt idx="12">
                  <c:v>29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c:v>
                </c:pt>
                <c:pt idx="3">
                  <c:v>3</c:v>
                </c:pt>
                <c:pt idx="6">
                  <c:v>3</c:v>
                </c:pt>
                <c:pt idx="9">
                  <c:v>2</c:v>
                </c:pt>
                <c:pt idx="12">
                  <c:v>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2385</c:v>
                </c:pt>
                <c:pt idx="3">
                  <c:v>2403</c:v>
                </c:pt>
                <c:pt idx="6">
                  <c:v>2425</c:v>
                </c:pt>
                <c:pt idx="9">
                  <c:v>2517</c:v>
                </c:pt>
                <c:pt idx="12">
                  <c:v>2507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6706</c:v>
                </c:pt>
                <c:pt idx="3">
                  <c:v>6647</c:v>
                </c:pt>
                <c:pt idx="6">
                  <c:v>6529</c:v>
                </c:pt>
                <c:pt idx="9">
                  <c:v>6545</c:v>
                </c:pt>
                <c:pt idx="12">
                  <c:v>6515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53946072"/>
        <c:axId val="353946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3464</c:v>
                </c:pt>
                <c:pt idx="2">
                  <c:v>#N/A</c:v>
                </c:pt>
                <c:pt idx="3">
                  <c:v>#N/A</c:v>
                </c:pt>
                <c:pt idx="4">
                  <c:v>3252</c:v>
                </c:pt>
                <c:pt idx="5">
                  <c:v>#N/A</c:v>
                </c:pt>
                <c:pt idx="6">
                  <c:v>#N/A</c:v>
                </c:pt>
                <c:pt idx="7">
                  <c:v>2985</c:v>
                </c:pt>
                <c:pt idx="8">
                  <c:v>#N/A</c:v>
                </c:pt>
                <c:pt idx="9">
                  <c:v>#N/A</c:v>
                </c:pt>
                <c:pt idx="10">
                  <c:v>3211</c:v>
                </c:pt>
                <c:pt idx="11">
                  <c:v>#N/A</c:v>
                </c:pt>
                <c:pt idx="12">
                  <c:v>#N/A</c:v>
                </c:pt>
                <c:pt idx="13">
                  <c:v>3189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53946072"/>
        <c:axId val="353946464"/>
      </c:lineChart>
      <c:catAx>
        <c:axId val="353946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3946464"/>
        <c:crosses val="autoZero"/>
        <c:auto val="1"/>
        <c:lblAlgn val="ctr"/>
        <c:lblOffset val="100"/>
        <c:tickLblSkip val="1"/>
        <c:tickMarkSkip val="1"/>
        <c:noMultiLvlLbl val="0"/>
      </c:catAx>
      <c:valAx>
        <c:axId val="353946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946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61405</c:v>
                </c:pt>
                <c:pt idx="5">
                  <c:v>61034</c:v>
                </c:pt>
                <c:pt idx="8">
                  <c:v>59943</c:v>
                </c:pt>
                <c:pt idx="11">
                  <c:v>58832</c:v>
                </c:pt>
                <c:pt idx="14">
                  <c:v>58005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15832</c:v>
                </c:pt>
                <c:pt idx="5">
                  <c:v>15593</c:v>
                </c:pt>
                <c:pt idx="8">
                  <c:v>14251</c:v>
                </c:pt>
                <c:pt idx="11">
                  <c:v>14377</c:v>
                </c:pt>
                <c:pt idx="14">
                  <c:v>14265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3685</c:v>
                </c:pt>
                <c:pt idx="5">
                  <c:v>4208</c:v>
                </c:pt>
                <c:pt idx="8">
                  <c:v>4650</c:v>
                </c:pt>
                <c:pt idx="11">
                  <c:v>4974</c:v>
                </c:pt>
                <c:pt idx="14">
                  <c:v>5245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167</c:v>
                </c:pt>
                <c:pt idx="3">
                  <c:v>447</c:v>
                </c:pt>
                <c:pt idx="6">
                  <c:v>5</c:v>
                </c:pt>
                <c:pt idx="9">
                  <c:v>314</c:v>
                </c:pt>
                <c:pt idx="12">
                  <c:v>357</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5587</c:v>
                </c:pt>
                <c:pt idx="3">
                  <c:v>5190</c:v>
                </c:pt>
                <c:pt idx="6">
                  <c:v>4677</c:v>
                </c:pt>
                <c:pt idx="9">
                  <c:v>4473</c:v>
                </c:pt>
                <c:pt idx="12">
                  <c:v>4685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23</c:v>
                </c:pt>
                <c:pt idx="3">
                  <c:v>20</c:v>
                </c:pt>
                <c:pt idx="6">
                  <c:v>17</c:v>
                </c:pt>
                <c:pt idx="9">
                  <c:v>12</c:v>
                </c:pt>
                <c:pt idx="12">
                  <c:v>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41206</c:v>
                </c:pt>
                <c:pt idx="3">
                  <c:v>40722</c:v>
                </c:pt>
                <c:pt idx="6">
                  <c:v>40291</c:v>
                </c:pt>
                <c:pt idx="9">
                  <c:v>39245</c:v>
                </c:pt>
                <c:pt idx="12">
                  <c:v>38454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2530</c:v>
                </c:pt>
                <c:pt idx="3">
                  <c:v>2178</c:v>
                </c:pt>
                <c:pt idx="6">
                  <c:v>1847</c:v>
                </c:pt>
                <c:pt idx="9">
                  <c:v>1659</c:v>
                </c:pt>
                <c:pt idx="12">
                  <c:v>1517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70905</c:v>
                </c:pt>
                <c:pt idx="3">
                  <c:v>70660</c:v>
                </c:pt>
                <c:pt idx="6">
                  <c:v>68824</c:v>
                </c:pt>
                <c:pt idx="9">
                  <c:v>66589</c:v>
                </c:pt>
                <c:pt idx="12">
                  <c:v>65595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53947248"/>
        <c:axId val="353947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39496</c:v>
                </c:pt>
                <c:pt idx="2">
                  <c:v>#N/A</c:v>
                </c:pt>
                <c:pt idx="3">
                  <c:v>#N/A</c:v>
                </c:pt>
                <c:pt idx="4">
                  <c:v>38383</c:v>
                </c:pt>
                <c:pt idx="5">
                  <c:v>#N/A</c:v>
                </c:pt>
                <c:pt idx="6">
                  <c:v>#N/A</c:v>
                </c:pt>
                <c:pt idx="7">
                  <c:v>36817</c:v>
                </c:pt>
                <c:pt idx="8">
                  <c:v>#N/A</c:v>
                </c:pt>
                <c:pt idx="9">
                  <c:v>#N/A</c:v>
                </c:pt>
                <c:pt idx="10">
                  <c:v>34108</c:v>
                </c:pt>
                <c:pt idx="11">
                  <c:v>#N/A</c:v>
                </c:pt>
                <c:pt idx="12">
                  <c:v>#N/A</c:v>
                </c:pt>
                <c:pt idx="13">
                  <c:v>33101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53947248"/>
        <c:axId val="353947640"/>
      </c:lineChart>
      <c:catAx>
        <c:axId val="353947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3947640"/>
        <c:crosses val="autoZero"/>
        <c:auto val="1"/>
        <c:lblAlgn val="ctr"/>
        <c:lblOffset val="100"/>
        <c:tickLblSkip val="1"/>
        <c:tickMarkSkip val="1"/>
        <c:noMultiLvlLbl val="0"/>
      </c:catAx>
      <c:valAx>
        <c:axId val="353947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947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{061C6D5A-AA45-42D0-9D2B-468D903F8F16}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{0C60CB00-1CBD-4F0D-A9AA-0EE467407F68}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{88E40A0B-E5A0-4F37-82D6-683EBD7E7F14}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{0C642711-26C6-48AB-BDDF-13A6B9E951AA}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{6409E4F8-6E45-4F27-A805-DDB795C3302D}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{309E70CD-8BA6-4C28-8AFE-7D69FD2B08E3}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{6805283D-082A-4DC9-8E04-D065EA5487BA}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{08396D06-B60A-49EA-9F52-E9272076B918}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{419137DF-51FE-4B03-928C-FA2511053389}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{B2FCA2DA-C7BE-48F2-96A0-68063D9289F2}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55937272"/>
        <c:axId val="355937664"/>
      </c:scatterChart>
      <c:valAx>
        <c:axId val="35593727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5937664"/>
        <c:crosses val="autoZero"/>
        <c:crossBetween val="midCat"/>
      </c:valAx>
      <c:valAx>
        <c:axId val="3559376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59372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{F3E5BFBF-B2CD-4A84-8298-EBC9C7DF6E54}</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{D8C9D367-2D32-4279-9046-70366E5EE967}</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{C42625B1-8D0C-4EF1-8D5E-72F71CD5CBA6}</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1063297320393089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{5E317E32-DF34-4A58-96B0-241E02EB9AD3}</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4.2347627203234345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{B063F95D-F661-497F-8F8E-5582104BC412}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18.3</c:v>
                </c:pt>
                <c:pt idx="1">
                  <c:v>17.2</c:v>
                </c:pt>
                <c:pt idx="2">
                  <c:v>16.100000000000001</c:v>
                </c:pt>
                <c:pt idx="3">
                  <c:v>15.7</c:v>
                </c:pt>
                <c:pt idx="4">
                  <c:v>15.6</c:v>
                </c:pt>
              </c:numCache>
            </c:numRef>
          </c:xVal>
          <c:yVal>
            <c:numRef>
              <c:f>公会計指標分析・財政指標組合せ分析表!$K$73:$O$73</c:f>
              <c:numCache>
                <c:formatCode>#,##0.0;"▲ "#,##0.0</c:formatCode>
                <c:ptCount val="5"/>
                <c:pt idx="0">
                  <c:v>196.9</c:v>
                </c:pt>
                <c:pt idx="1">
                  <c:v>190.3</c:v>
                </c:pt>
                <c:pt idx="2">
                  <c:v>186.2</c:v>
                </c:pt>
                <c:pt idx="3">
                  <c:v>168.8</c:v>
                </c:pt>
                <c:pt idx="4">
                  <c:v>164.9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{E13EF3F4-17A1-453D-9481-5DC2B1A57DCC}</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{D70D0A8A-E795-4BED-A8B9-ED449B721FA1}</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{617C1DFE-C94F-4DC0-A371-BCC54CF71391}</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671025560929370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{18EB9C02-7695-44DD-A5E0-4B8ED700FE71}</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6700668914333705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{ABEB1C2D-DFE2-4B65-9847-E35875BD5899}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6.2</c:v>
                </c:pt>
                <c:pt idx="4">
                  <c:v>5.9</c:v>
                </c:pt>
              </c:numCache>
            </c:numRef>
          </c:xVal>
          <c:yVal>
            <c:numRef>
              <c:f>公会計指標分析・財政指標組合せ分析表!$K$77:$O$77</c:f>
              <c:numCache>
                <c:formatCode>#,##0.0;"▲ "#,##0.0</c:formatCode>
                <c:ptCount val="5"/>
                <c:pt idx="0">
                  <c:v>46.1</c:v>
                </c:pt>
                <c:pt idx="1">
                  <c:v>37.6</c:v>
                </c:pt>
                <c:pt idx="2">
                  <c:v>33.799999999999997</c:v>
                </c:pt>
                <c:pt idx="3">
                  <c:v>15.8</c:v>
                </c:pt>
                <c:pt idx="4">
                  <c:v>6.5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55936880"/>
        <c:axId val="355938448"/>
      </c:scatterChart>
      <c:valAx>
        <c:axId val="355936880"/>
        <c:scaling>
          <c:orientation val="minMax"/>
          <c:max val="20"/>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5938448"/>
        <c:crosses val="autoZero"/>
        <c:crossBetween val="midCat"/>
      </c:valAx>
      <c:valAx>
        <c:axId val="355938448"/>
        <c:scaling>
          <c:orientation val="minMax"/>
          <c:max val="2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5936880"/>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石川県小松市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108,655
107,021
371.05
43,257,868
42,668,703
547,991
24,842,591
65,595,072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164.9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リーマンショック後の法人市民税の減収等により財政力指数は低下傾向にあったが，平成２５年度には法人市民税の回復により前年度を上回り，その後も維持している。</a:t>
          </a:r>
        </a:p>
        <a:p>
          <a:r>
            <a:rPr kumimoji="1" lang="ja-JP" altLang="en-US" sz="1300">
              <a:latin typeface="ＭＳ Ｐゴシック"/>
            </a:rPr>
            <a:t>　本市の類似団体には，不交付団体があるなど比較的財政力が高い団体が多く，類似団体中の順位は低いものの，全国や県内平均と比べると比較的高い状況である。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113393</xdr:rowOff>
    </xdr:to>
    <xdr:cxnSp macro="">
      <xdr:nvCxnSpPr>
        <xdr:cNvPr id="65" name="直線コネクタ 64"/>
        <xdr:cNvCxnSpPr/>
      </xdr:nvCxnSpPr>
      <xdr:spPr>
        <a:xfrm flipV="1">
          <a:off x="4953000" y="622662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111578</xdr:rowOff>
    </xdr:from>
    <xdr:to>
      <xdr:col>7</xdr:col>
      <xdr:colOff>152400</xdr:colOff>
      <xdr:row>42</xdr:row>
      <xdr:rowOff>146050</xdr:rowOff>
    </xdr:to>
    <xdr:cxnSp macro="">
      <xdr:nvCxnSpPr>
        <xdr:cNvPr id="70" name="直線コネクタ 69"/>
        <xdr:cNvCxnSpPr/>
      </xdr:nvCxnSpPr>
      <xdr:spPr>
        <a:xfrm flipV="1">
          <a:off x="4114800" y="731247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2" name="フローチャート :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163285</xdr:rowOff>
    </xdr:to>
    <xdr:cxnSp macro="">
      <xdr:nvCxnSpPr>
        <xdr:cNvPr id="73" name="直線コネクタ 72"/>
        <xdr:cNvCxnSpPr/>
      </xdr:nvCxnSpPr>
      <xdr:spPr>
        <a:xfrm flipV="1">
          <a:off x="3225800" y="73469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4" name="フローチャート : 判断 73"/>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75" name="テキスト ボックス 74"/>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163285</xdr:rowOff>
    </xdr:from>
    <xdr:to>
      <xdr:col>4</xdr:col>
      <xdr:colOff>482600</xdr:colOff>
      <xdr:row>42</xdr:row>
      <xdr:rowOff>163285</xdr:rowOff>
    </xdr:to>
    <xdr:cxnSp macro="">
      <xdr:nvCxnSpPr>
        <xdr:cNvPr id="76" name="直線コネクタ 75"/>
        <xdr:cNvCxnSpPr/>
      </xdr:nvCxnSpPr>
      <xdr:spPr>
        <a:xfrm>
          <a:off x="2336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8" name="テキスト ボックス 77"/>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163285</xdr:rowOff>
    </xdr:from>
    <xdr:to>
      <xdr:col>3</xdr:col>
      <xdr:colOff>279400</xdr:colOff>
      <xdr:row>43</xdr:row>
      <xdr:rowOff>9072</xdr:rowOff>
    </xdr:to>
    <xdr:cxnSp macro="">
      <xdr:nvCxnSpPr>
        <xdr:cNvPr id="79" name="直線コネクタ 78"/>
        <xdr:cNvCxnSpPr/>
      </xdr:nvCxnSpPr>
      <xdr:spPr>
        <a:xfrm flipV="1">
          <a:off x="1447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81" name="テキスト ボックス 80"/>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3" name="テキスト ボックス 82"/>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60778</xdr:rowOff>
    </xdr:from>
    <xdr:to>
      <xdr:col>7</xdr:col>
      <xdr:colOff>203200</xdr:colOff>
      <xdr:row>42</xdr:row>
      <xdr:rowOff>162378</xdr:rowOff>
    </xdr:to>
    <xdr:sp macro="" textlink="">
      <xdr:nvSpPr>
        <xdr:cNvPr id="89" name="円/楕円 88"/>
        <xdr:cNvSpPr/>
      </xdr:nvSpPr>
      <xdr:spPr>
        <a:xfrm>
          <a:off x="49022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32855</xdr:rowOff>
    </xdr:from>
    <xdr:ext cx="762000" cy="259045"/>
    <xdr:sp macro="" textlink="">
      <xdr:nvSpPr>
        <xdr:cNvPr id="90" name="財政力該当値テキスト"/>
        <xdr:cNvSpPr txBox="1"/>
      </xdr:nvSpPr>
      <xdr:spPr>
        <a:xfrm>
          <a:off x="5041900" y="723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91" name="円/楕円 90"/>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92" name="テキスト ボックス 9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112485</xdr:rowOff>
    </xdr:from>
    <xdr:to>
      <xdr:col>4</xdr:col>
      <xdr:colOff>533400</xdr:colOff>
      <xdr:row>43</xdr:row>
      <xdr:rowOff>42635</xdr:rowOff>
    </xdr:to>
    <xdr:sp macro="" textlink="">
      <xdr:nvSpPr>
        <xdr:cNvPr id="93" name="円/楕円 92"/>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94" name="テキスト ボックス 93"/>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112485</xdr:rowOff>
    </xdr:from>
    <xdr:to>
      <xdr:col>3</xdr:col>
      <xdr:colOff>330200</xdr:colOff>
      <xdr:row>43</xdr:row>
      <xdr:rowOff>42635</xdr:rowOff>
    </xdr:to>
    <xdr:sp macro="" textlink="">
      <xdr:nvSpPr>
        <xdr:cNvPr id="95" name="円/楕円 94"/>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27412</xdr:rowOff>
    </xdr:from>
    <xdr:ext cx="762000" cy="259045"/>
    <xdr:sp macro="" textlink="">
      <xdr:nvSpPr>
        <xdr:cNvPr id="96" name="テキスト ボックス 95"/>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129722</xdr:rowOff>
    </xdr:from>
    <xdr:to>
      <xdr:col>2</xdr:col>
      <xdr:colOff>127000</xdr:colOff>
      <xdr:row>43</xdr:row>
      <xdr:rowOff>59872</xdr:rowOff>
    </xdr:to>
    <xdr:sp macro="" textlink="">
      <xdr:nvSpPr>
        <xdr:cNvPr id="97" name="円/楕円 96"/>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44649</xdr:rowOff>
    </xdr:from>
    <xdr:ext cx="762000" cy="259045"/>
    <xdr:sp macro="" textlink="">
      <xdr:nvSpPr>
        <xdr:cNvPr id="98" name="テキスト ボックス 97"/>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平成２８年度は，保育所民営化や認定こども園への移行，こども医療費窓口無料化の通年化等による扶助費の増加や，法人市民税，地方消費税交付金等の減少により，前年度より２．７ポイント増となった。</a:t>
          </a:r>
        </a:p>
        <a:p>
          <a:r>
            <a:rPr kumimoji="1" lang="ja-JP" altLang="en-US" sz="1300">
              <a:latin typeface="ＭＳ Ｐゴシック"/>
            </a:rPr>
            <a:t>　類似団体平均、全国平均及び県内平均と比較しても上回る値となっており、今後も事業の選択と集中による市債発行額の抑制、財政状況に応じた繰上償還の実施により公債費の圧縮に努めるなど、経常経費の削減を図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15748</xdr:rowOff>
    </xdr:from>
    <xdr:to>
      <xdr:col>7</xdr:col>
      <xdr:colOff>152400</xdr:colOff>
      <xdr:row>67</xdr:row>
      <xdr:rowOff>133096</xdr:rowOff>
    </xdr:to>
    <xdr:cxnSp macro="">
      <xdr:nvCxnSpPr>
        <xdr:cNvPr id="126" name="直線コネクタ 125"/>
        <xdr:cNvCxnSpPr/>
      </xdr:nvCxnSpPr>
      <xdr:spPr>
        <a:xfrm flipV="1">
          <a:off x="4953000" y="10302748"/>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105173</xdr:rowOff>
    </xdr:from>
    <xdr:ext cx="762000" cy="259045"/>
    <xdr:sp macro="" textlink="">
      <xdr:nvSpPr>
        <xdr:cNvPr id="127"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7</xdr:col>
      <xdr:colOff>63500</xdr:colOff>
      <xdr:row>67</xdr:row>
      <xdr:rowOff>133096</xdr:rowOff>
    </xdr:from>
    <xdr:to>
      <xdr:col>7</xdr:col>
      <xdr:colOff>241300</xdr:colOff>
      <xdr:row>67</xdr:row>
      <xdr:rowOff>133096</xdr:rowOff>
    </xdr:to>
    <xdr:cxnSp macro="">
      <xdr:nvCxnSpPr>
        <xdr:cNvPr id="128" name="直線コネクタ 127"/>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102125</xdr:rowOff>
    </xdr:from>
    <xdr:ext cx="762000" cy="259045"/>
    <xdr:sp macro="" textlink="">
      <xdr:nvSpPr>
        <xdr:cNvPr id="129"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60</xdr:row>
      <xdr:rowOff>15748</xdr:rowOff>
    </xdr:from>
    <xdr:to>
      <xdr:col>7</xdr:col>
      <xdr:colOff>241300</xdr:colOff>
      <xdr:row>60</xdr:row>
      <xdr:rowOff>15748</xdr:rowOff>
    </xdr:to>
    <xdr:cxnSp macro="">
      <xdr:nvCxnSpPr>
        <xdr:cNvPr id="130" name="直線コネクタ 129"/>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27178</xdr:rowOff>
    </xdr:from>
    <xdr:to>
      <xdr:col>7</xdr:col>
      <xdr:colOff>152400</xdr:colOff>
      <xdr:row>65</xdr:row>
      <xdr:rowOff>157480</xdr:rowOff>
    </xdr:to>
    <xdr:cxnSp macro="">
      <xdr:nvCxnSpPr>
        <xdr:cNvPr id="131" name="直線コネクタ 130"/>
        <xdr:cNvCxnSpPr/>
      </xdr:nvCxnSpPr>
      <xdr:spPr>
        <a:xfrm>
          <a:off x="4114800" y="11171428"/>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48531</xdr:rowOff>
    </xdr:from>
    <xdr:ext cx="762000" cy="259045"/>
    <xdr:sp macro="" textlink="">
      <xdr:nvSpPr>
        <xdr:cNvPr id="132" name="財政構造の弾力性平均値テキスト"/>
        <xdr:cNvSpPr txBox="1"/>
      </xdr:nvSpPr>
      <xdr:spPr>
        <a:xfrm>
          <a:off x="5041900" y="10849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33" name="フローチャート : 判断 132"/>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7874</xdr:rowOff>
    </xdr:from>
    <xdr:to>
      <xdr:col>6</xdr:col>
      <xdr:colOff>0</xdr:colOff>
      <xdr:row>65</xdr:row>
      <xdr:rowOff>27178</xdr:rowOff>
    </xdr:to>
    <xdr:cxnSp macro="">
      <xdr:nvCxnSpPr>
        <xdr:cNvPr id="134" name="直線コネクタ 133"/>
        <xdr:cNvCxnSpPr/>
      </xdr:nvCxnSpPr>
      <xdr:spPr>
        <a:xfrm>
          <a:off x="3225800" y="111521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82804</xdr:rowOff>
    </xdr:from>
    <xdr:to>
      <xdr:col>6</xdr:col>
      <xdr:colOff>50800</xdr:colOff>
      <xdr:row>64</xdr:row>
      <xdr:rowOff>12954</xdr:rowOff>
    </xdr:to>
    <xdr:sp macro="" textlink="">
      <xdr:nvSpPr>
        <xdr:cNvPr id="135" name="フローチャート : 判断 134"/>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23131</xdr:rowOff>
    </xdr:from>
    <xdr:ext cx="736600" cy="259045"/>
    <xdr:sp macro="" textlink="">
      <xdr:nvSpPr>
        <xdr:cNvPr id="136" name="テキスト ボックス 135"/>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126238</xdr:rowOff>
    </xdr:from>
    <xdr:to>
      <xdr:col>4</xdr:col>
      <xdr:colOff>482600</xdr:colOff>
      <xdr:row>65</xdr:row>
      <xdr:rowOff>7874</xdr:rowOff>
    </xdr:to>
    <xdr:cxnSp macro="">
      <xdr:nvCxnSpPr>
        <xdr:cNvPr id="137" name="直線コネクタ 136"/>
        <xdr:cNvCxnSpPr/>
      </xdr:nvCxnSpPr>
      <xdr:spPr>
        <a:xfrm>
          <a:off x="2336800" y="1109903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51308</xdr:rowOff>
    </xdr:from>
    <xdr:to>
      <xdr:col>4</xdr:col>
      <xdr:colOff>533400</xdr:colOff>
      <xdr:row>64</xdr:row>
      <xdr:rowOff>152908</xdr:rowOff>
    </xdr:to>
    <xdr:sp macro="" textlink="">
      <xdr:nvSpPr>
        <xdr:cNvPr id="138" name="フローチャート : 判断 137"/>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163085</xdr:rowOff>
    </xdr:from>
    <xdr:ext cx="762000" cy="259045"/>
    <xdr:sp macro="" textlink="">
      <xdr:nvSpPr>
        <xdr:cNvPr id="139" name="テキスト ボックス 138"/>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126238</xdr:rowOff>
    </xdr:from>
    <xdr:to>
      <xdr:col>3</xdr:col>
      <xdr:colOff>279400</xdr:colOff>
      <xdr:row>65</xdr:row>
      <xdr:rowOff>32004</xdr:rowOff>
    </xdr:to>
    <xdr:cxnSp macro="">
      <xdr:nvCxnSpPr>
        <xdr:cNvPr id="140" name="直線コネクタ 139"/>
        <xdr:cNvCxnSpPr/>
      </xdr:nvCxnSpPr>
      <xdr:spPr>
        <a:xfrm flipV="1">
          <a:off x="1447800" y="1109903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160020</xdr:rowOff>
    </xdr:from>
    <xdr:to>
      <xdr:col>3</xdr:col>
      <xdr:colOff>330200</xdr:colOff>
      <xdr:row>64</xdr:row>
      <xdr:rowOff>90170</xdr:rowOff>
    </xdr:to>
    <xdr:sp macro="" textlink="">
      <xdr:nvSpPr>
        <xdr:cNvPr id="141" name="フローチャート : 判断 140"/>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100347</xdr:rowOff>
    </xdr:from>
    <xdr:ext cx="762000" cy="259045"/>
    <xdr:sp macro="" textlink="">
      <xdr:nvSpPr>
        <xdr:cNvPr id="142" name="テキスト ボックス 141"/>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27178</xdr:rowOff>
    </xdr:from>
    <xdr:to>
      <xdr:col>2</xdr:col>
      <xdr:colOff>127000</xdr:colOff>
      <xdr:row>64</xdr:row>
      <xdr:rowOff>128778</xdr:rowOff>
    </xdr:to>
    <xdr:sp macro="" textlink="">
      <xdr:nvSpPr>
        <xdr:cNvPr id="143" name="フローチャート : 判断 142"/>
        <xdr:cNvSpPr/>
      </xdr:nvSpPr>
      <xdr:spPr>
        <a:xfrm>
          <a:off x="1397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138955</xdr:rowOff>
    </xdr:from>
    <xdr:ext cx="762000" cy="259045"/>
    <xdr:sp macro="" textlink="">
      <xdr:nvSpPr>
        <xdr:cNvPr id="144" name="テキスト ボックス 143"/>
        <xdr:cNvSpPr txBox="1"/>
      </xdr:nvSpPr>
      <xdr:spPr>
        <a:xfrm>
          <a:off x="1066800" y="107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106680</xdr:rowOff>
    </xdr:from>
    <xdr:to>
      <xdr:col>7</xdr:col>
      <xdr:colOff>203200</xdr:colOff>
      <xdr:row>66</xdr:row>
      <xdr:rowOff>36830</xdr:rowOff>
    </xdr:to>
    <xdr:sp macro="" textlink="">
      <xdr:nvSpPr>
        <xdr:cNvPr id="150" name="円/楕円 149"/>
        <xdr:cNvSpPr/>
      </xdr:nvSpPr>
      <xdr:spPr>
        <a:xfrm>
          <a:off x="4902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78757</xdr:rowOff>
    </xdr:from>
    <xdr:ext cx="762000" cy="259045"/>
    <xdr:sp macro="" textlink="">
      <xdr:nvSpPr>
        <xdr:cNvPr id="151" name="財政構造の弾力性該当値テキスト"/>
        <xdr:cNvSpPr txBox="1"/>
      </xdr:nvSpPr>
      <xdr:spPr>
        <a:xfrm>
          <a:off x="5041900" y="112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147828</xdr:rowOff>
    </xdr:from>
    <xdr:to>
      <xdr:col>6</xdr:col>
      <xdr:colOff>50800</xdr:colOff>
      <xdr:row>65</xdr:row>
      <xdr:rowOff>77978</xdr:rowOff>
    </xdr:to>
    <xdr:sp macro="" textlink="">
      <xdr:nvSpPr>
        <xdr:cNvPr id="152" name="円/楕円 151"/>
        <xdr:cNvSpPr/>
      </xdr:nvSpPr>
      <xdr:spPr>
        <a:xfrm>
          <a:off x="4064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62755</xdr:rowOff>
    </xdr:from>
    <xdr:ext cx="736600" cy="259045"/>
    <xdr:sp macro="" textlink="">
      <xdr:nvSpPr>
        <xdr:cNvPr id="153" name="テキスト ボックス 152"/>
        <xdr:cNvSpPr txBox="1"/>
      </xdr:nvSpPr>
      <xdr:spPr>
        <a:xfrm>
          <a:off x="3733800" y="1120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128524</xdr:rowOff>
    </xdr:from>
    <xdr:to>
      <xdr:col>4</xdr:col>
      <xdr:colOff>533400</xdr:colOff>
      <xdr:row>65</xdr:row>
      <xdr:rowOff>58674</xdr:rowOff>
    </xdr:to>
    <xdr:sp macro="" textlink="">
      <xdr:nvSpPr>
        <xdr:cNvPr id="154" name="円/楕円 153"/>
        <xdr:cNvSpPr/>
      </xdr:nvSpPr>
      <xdr:spPr>
        <a:xfrm>
          <a:off x="3175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43451</xdr:rowOff>
    </xdr:from>
    <xdr:ext cx="762000" cy="259045"/>
    <xdr:sp macro="" textlink="">
      <xdr:nvSpPr>
        <xdr:cNvPr id="155" name="テキスト ボックス 154"/>
        <xdr:cNvSpPr txBox="1"/>
      </xdr:nvSpPr>
      <xdr:spPr>
        <a:xfrm>
          <a:off x="2844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75438</xdr:rowOff>
    </xdr:from>
    <xdr:to>
      <xdr:col>3</xdr:col>
      <xdr:colOff>330200</xdr:colOff>
      <xdr:row>65</xdr:row>
      <xdr:rowOff>5588</xdr:rowOff>
    </xdr:to>
    <xdr:sp macro="" textlink="">
      <xdr:nvSpPr>
        <xdr:cNvPr id="156" name="円/楕円 155"/>
        <xdr:cNvSpPr/>
      </xdr:nvSpPr>
      <xdr:spPr>
        <a:xfrm>
          <a:off x="2286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161815</xdr:rowOff>
    </xdr:from>
    <xdr:ext cx="762000" cy="259045"/>
    <xdr:sp macro="" textlink="">
      <xdr:nvSpPr>
        <xdr:cNvPr id="157" name="テキスト ボックス 156"/>
        <xdr:cNvSpPr txBox="1"/>
      </xdr:nvSpPr>
      <xdr:spPr>
        <a:xfrm>
          <a:off x="1955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152654</xdr:rowOff>
    </xdr:from>
    <xdr:to>
      <xdr:col>2</xdr:col>
      <xdr:colOff>127000</xdr:colOff>
      <xdr:row>65</xdr:row>
      <xdr:rowOff>82804</xdr:rowOff>
    </xdr:to>
    <xdr:sp macro="" textlink="">
      <xdr:nvSpPr>
        <xdr:cNvPr id="158" name="円/楕円 157"/>
        <xdr:cNvSpPr/>
      </xdr:nvSpPr>
      <xdr:spPr>
        <a:xfrm>
          <a:off x="1397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67581</xdr:rowOff>
    </xdr:from>
    <xdr:ext cx="762000" cy="259045"/>
    <xdr:sp macro="" textlink="">
      <xdr:nvSpPr>
        <xdr:cNvPr id="159" name="テキスト ボックス 158"/>
        <xdr:cNvSpPr txBox="1"/>
      </xdr:nvSpPr>
      <xdr:spPr>
        <a:xfrm>
          <a:off x="1066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114,228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集中改革プラン等の実施による職員数の削減により人口１人当たりの職員数は類似団体平均、全国平均及び県内平均を下回っている。</a:t>
          </a:r>
        </a:p>
        <a:p>
          <a:r>
            <a:rPr kumimoji="1" lang="ja-JP" altLang="en-US" sz="1300">
              <a:latin typeface="ＭＳ Ｐゴシック"/>
            </a:rPr>
            <a:t>　また固定費の圧縮等により物件費の圧縮も図っており、その結果、人件費・物件費等の類似団体平均、全国・県内平均を下回っている状況である。</a:t>
          </a:r>
        </a:p>
        <a:p>
          <a:r>
            <a:rPr kumimoji="1" lang="ja-JP" altLang="en-US" sz="1300">
              <a:latin typeface="ＭＳ Ｐゴシック"/>
            </a:rPr>
            <a:t>　今後も、定員管理の適正実施や固定費の圧縮等により、人件費や物件費等の圧縮を図る。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162503</xdr:rowOff>
    </xdr:from>
    <xdr:to>
      <xdr:col>7</xdr:col>
      <xdr:colOff>152400</xdr:colOff>
      <xdr:row>89</xdr:row>
      <xdr:rowOff>67041</xdr:rowOff>
    </xdr:to>
    <xdr:cxnSp macro="">
      <xdr:nvCxnSpPr>
        <xdr:cNvPr id="191" name="直線コネクタ 190"/>
        <xdr:cNvCxnSpPr/>
      </xdr:nvCxnSpPr>
      <xdr:spPr>
        <a:xfrm flipV="1">
          <a:off x="4953000" y="13707053"/>
          <a:ext cx="0" cy="1619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39118</xdr:rowOff>
    </xdr:from>
    <xdr:ext cx="762000" cy="259045"/>
    <xdr:sp macro="" textlink="">
      <xdr:nvSpPr>
        <xdr:cNvPr id="192" name="人件費・物件費等の状況最小値テキスト"/>
        <xdr:cNvSpPr txBox="1"/>
      </xdr:nvSpPr>
      <xdr:spPr>
        <a:xfrm>
          <a:off x="5041900" y="1529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171,837</a:t>
          </a:r>
          <a:endParaRPr kumimoji="1" lang="ja-JP" altLang="en-US" sz="1000" b="1">
            <a:latin typeface="ＭＳ Ｐゴシック"/>
          </a:endParaRPr>
        </a:p>
      </xdr:txBody>
    </xdr:sp>
    <xdr:clientData/>
  </xdr:oneCellAnchor>
  <xdr:twoCellAnchor>
    <xdr:from>
      <xdr:col>7</xdr:col>
      <xdr:colOff>63500</xdr:colOff>
      <xdr:row>89</xdr:row>
      <xdr:rowOff>67041</xdr:rowOff>
    </xdr:from>
    <xdr:to>
      <xdr:col>7</xdr:col>
      <xdr:colOff>241300</xdr:colOff>
      <xdr:row>89</xdr:row>
      <xdr:rowOff>67041</xdr:rowOff>
    </xdr:to>
    <xdr:cxnSp macro="">
      <xdr:nvCxnSpPr>
        <xdr:cNvPr id="193" name="直線コネクタ 192"/>
        <xdr:cNvCxnSpPr/>
      </xdr:nvCxnSpPr>
      <xdr:spPr>
        <a:xfrm>
          <a:off x="4864100" y="1532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77430</xdr:rowOff>
    </xdr:from>
    <xdr:ext cx="762000" cy="259045"/>
    <xdr:sp macro="" textlink="">
      <xdr:nvSpPr>
        <xdr:cNvPr id="194" name="人件費・物件費等の状況最大値テキスト"/>
        <xdr:cNvSpPr txBox="1"/>
      </xdr:nvSpPr>
      <xdr:spPr>
        <a:xfrm>
          <a:off x="5041900" y="13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77,902</a:t>
          </a:r>
          <a:endParaRPr kumimoji="1" lang="ja-JP" altLang="en-US" sz="1000" b="1">
            <a:latin typeface="ＭＳ Ｐゴシック"/>
          </a:endParaRPr>
        </a:p>
      </xdr:txBody>
    </xdr:sp>
    <xdr:clientData/>
  </xdr:oneCellAnchor>
  <xdr:twoCellAnchor>
    <xdr:from>
      <xdr:col>7</xdr:col>
      <xdr:colOff>63500</xdr:colOff>
      <xdr:row>79</xdr:row>
      <xdr:rowOff>162503</xdr:rowOff>
    </xdr:from>
    <xdr:to>
      <xdr:col>7</xdr:col>
      <xdr:colOff>241300</xdr:colOff>
      <xdr:row>79</xdr:row>
      <xdr:rowOff>162503</xdr:rowOff>
    </xdr:to>
    <xdr:cxnSp macro="">
      <xdr:nvCxnSpPr>
        <xdr:cNvPr id="195" name="直線コネクタ 194"/>
        <xdr:cNvCxnSpPr/>
      </xdr:nvCxnSpPr>
      <xdr:spPr>
        <a:xfrm>
          <a:off x="4864100" y="13707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143739</xdr:rowOff>
    </xdr:from>
    <xdr:to>
      <xdr:col>7</xdr:col>
      <xdr:colOff>152400</xdr:colOff>
      <xdr:row>81</xdr:row>
      <xdr:rowOff>170988</xdr:rowOff>
    </xdr:to>
    <xdr:cxnSp macro="">
      <xdr:nvCxnSpPr>
        <xdr:cNvPr id="196" name="直線コネクタ 195"/>
        <xdr:cNvCxnSpPr/>
      </xdr:nvCxnSpPr>
      <xdr:spPr>
        <a:xfrm flipV="1">
          <a:off x="4114800" y="14031189"/>
          <a:ext cx="838200" cy="2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166045</xdr:rowOff>
    </xdr:from>
    <xdr:ext cx="762000" cy="259045"/>
    <xdr:sp macro="" textlink="">
      <xdr:nvSpPr>
        <xdr:cNvPr id="197" name="人件費・物件費等の状況平均値テキスト"/>
        <xdr:cNvSpPr txBox="1"/>
      </xdr:nvSpPr>
      <xdr:spPr>
        <a:xfrm>
          <a:off x="5041900" y="14224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112,517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22518</xdr:rowOff>
    </xdr:from>
    <xdr:to>
      <xdr:col>7</xdr:col>
      <xdr:colOff>203200</xdr:colOff>
      <xdr:row>83</xdr:row>
      <xdr:rowOff>124118</xdr:rowOff>
    </xdr:to>
    <xdr:sp macro="" textlink="">
      <xdr:nvSpPr>
        <xdr:cNvPr id="198" name="フローチャート : 判断 197"/>
        <xdr:cNvSpPr/>
      </xdr:nvSpPr>
      <xdr:spPr>
        <a:xfrm>
          <a:off x="49022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170988</xdr:rowOff>
    </xdr:from>
    <xdr:to>
      <xdr:col>6</xdr:col>
      <xdr:colOff>0</xdr:colOff>
      <xdr:row>82</xdr:row>
      <xdr:rowOff>27218</xdr:rowOff>
    </xdr:to>
    <xdr:cxnSp macro="">
      <xdr:nvCxnSpPr>
        <xdr:cNvPr id="199" name="直線コネクタ 198"/>
        <xdr:cNvCxnSpPr/>
      </xdr:nvCxnSpPr>
      <xdr:spPr>
        <a:xfrm flipV="1">
          <a:off x="3225800" y="14058438"/>
          <a:ext cx="889000" cy="2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133592</xdr:rowOff>
    </xdr:from>
    <xdr:to>
      <xdr:col>6</xdr:col>
      <xdr:colOff>50800</xdr:colOff>
      <xdr:row>83</xdr:row>
      <xdr:rowOff>63742</xdr:rowOff>
    </xdr:to>
    <xdr:sp macro="" textlink="">
      <xdr:nvSpPr>
        <xdr:cNvPr id="200" name="フローチャート : 判断 199"/>
        <xdr:cNvSpPr/>
      </xdr:nvSpPr>
      <xdr:spPr>
        <a:xfrm>
          <a:off x="4064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48519</xdr:rowOff>
    </xdr:from>
    <xdr:ext cx="736600" cy="259045"/>
    <xdr:sp macro="" textlink="">
      <xdr:nvSpPr>
        <xdr:cNvPr id="201" name="テキスト ボックス 200"/>
        <xdr:cNvSpPr txBox="1"/>
      </xdr:nvSpPr>
      <xdr:spPr>
        <a:xfrm>
          <a:off x="3733800" y="1427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117143</xdr:rowOff>
    </xdr:from>
    <xdr:to>
      <xdr:col>4</xdr:col>
      <xdr:colOff>482600</xdr:colOff>
      <xdr:row>82</xdr:row>
      <xdr:rowOff>27218</xdr:rowOff>
    </xdr:to>
    <xdr:cxnSp macro="">
      <xdr:nvCxnSpPr>
        <xdr:cNvPr id="202" name="直線コネクタ 201"/>
        <xdr:cNvCxnSpPr/>
      </xdr:nvCxnSpPr>
      <xdr:spPr>
        <a:xfrm>
          <a:off x="2336800" y="14004593"/>
          <a:ext cx="889000" cy="8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125819</xdr:rowOff>
    </xdr:from>
    <xdr:to>
      <xdr:col>4</xdr:col>
      <xdr:colOff>533400</xdr:colOff>
      <xdr:row>83</xdr:row>
      <xdr:rowOff>55969</xdr:rowOff>
    </xdr:to>
    <xdr:sp macro="" textlink="">
      <xdr:nvSpPr>
        <xdr:cNvPr id="203" name="フローチャート : 判断 202"/>
        <xdr:cNvSpPr/>
      </xdr:nvSpPr>
      <xdr:spPr>
        <a:xfrm>
          <a:off x="3175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40746</xdr:rowOff>
    </xdr:from>
    <xdr:ext cx="762000" cy="259045"/>
    <xdr:sp macro="" textlink="">
      <xdr:nvSpPr>
        <xdr:cNvPr id="204" name="テキスト ボックス 203"/>
        <xdr:cNvSpPr txBox="1"/>
      </xdr:nvSpPr>
      <xdr:spPr>
        <a:xfrm>
          <a:off x="2844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117143</xdr:rowOff>
    </xdr:from>
    <xdr:to>
      <xdr:col>3</xdr:col>
      <xdr:colOff>279400</xdr:colOff>
      <xdr:row>81</xdr:row>
      <xdr:rowOff>143635</xdr:rowOff>
    </xdr:to>
    <xdr:cxnSp macro="">
      <xdr:nvCxnSpPr>
        <xdr:cNvPr id="205" name="直線コネクタ 204"/>
        <xdr:cNvCxnSpPr/>
      </xdr:nvCxnSpPr>
      <xdr:spPr>
        <a:xfrm flipV="1">
          <a:off x="1447800" y="14004593"/>
          <a:ext cx="889000" cy="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54566</xdr:rowOff>
    </xdr:from>
    <xdr:to>
      <xdr:col>3</xdr:col>
      <xdr:colOff>330200</xdr:colOff>
      <xdr:row>82</xdr:row>
      <xdr:rowOff>156166</xdr:rowOff>
    </xdr:to>
    <xdr:sp macro="" textlink="">
      <xdr:nvSpPr>
        <xdr:cNvPr id="206" name="フローチャート : 判断 205"/>
        <xdr:cNvSpPr/>
      </xdr:nvSpPr>
      <xdr:spPr>
        <a:xfrm>
          <a:off x="2286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140943</xdr:rowOff>
    </xdr:from>
    <xdr:ext cx="762000" cy="259045"/>
    <xdr:sp macro="" textlink="">
      <xdr:nvSpPr>
        <xdr:cNvPr id="207" name="テキスト ボックス 206"/>
        <xdr:cNvSpPr txBox="1"/>
      </xdr:nvSpPr>
      <xdr:spPr>
        <a:xfrm>
          <a:off x="1955800" y="1419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82091</xdr:rowOff>
    </xdr:from>
    <xdr:to>
      <xdr:col>2</xdr:col>
      <xdr:colOff>127000</xdr:colOff>
      <xdr:row>83</xdr:row>
      <xdr:rowOff>12241</xdr:rowOff>
    </xdr:to>
    <xdr:sp macro="" textlink="">
      <xdr:nvSpPr>
        <xdr:cNvPr id="208" name="フローチャート : 判断 207"/>
        <xdr:cNvSpPr/>
      </xdr:nvSpPr>
      <xdr:spPr>
        <a:xfrm>
          <a:off x="1397000" y="1414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168468</xdr:rowOff>
    </xdr:from>
    <xdr:ext cx="762000" cy="259045"/>
    <xdr:sp macro="" textlink="">
      <xdr:nvSpPr>
        <xdr:cNvPr id="209" name="テキスト ボックス 208"/>
        <xdr:cNvSpPr txBox="1"/>
      </xdr:nvSpPr>
      <xdr:spPr>
        <a:xfrm>
          <a:off x="1066800" y="1422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92939</xdr:rowOff>
    </xdr:from>
    <xdr:to>
      <xdr:col>7</xdr:col>
      <xdr:colOff>203200</xdr:colOff>
      <xdr:row>82</xdr:row>
      <xdr:rowOff>23089</xdr:rowOff>
    </xdr:to>
    <xdr:sp macro="" textlink="">
      <xdr:nvSpPr>
        <xdr:cNvPr id="215" name="円/楕円 214"/>
        <xdr:cNvSpPr/>
      </xdr:nvSpPr>
      <xdr:spPr>
        <a:xfrm>
          <a:off x="4902200" y="139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109466</xdr:rowOff>
    </xdr:from>
    <xdr:ext cx="762000" cy="259045"/>
    <xdr:sp macro="" textlink="">
      <xdr:nvSpPr>
        <xdr:cNvPr id="216" name="人件費・物件費等の状況該当値テキスト"/>
        <xdr:cNvSpPr txBox="1"/>
      </xdr:nvSpPr>
      <xdr:spPr>
        <a:xfrm>
          <a:off x="5041900" y="1382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96,708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120188</xdr:rowOff>
    </xdr:from>
    <xdr:to>
      <xdr:col>6</xdr:col>
      <xdr:colOff>50800</xdr:colOff>
      <xdr:row>82</xdr:row>
      <xdr:rowOff>50338</xdr:rowOff>
    </xdr:to>
    <xdr:sp macro="" textlink="">
      <xdr:nvSpPr>
        <xdr:cNvPr id="217" name="円/楕円 216"/>
        <xdr:cNvSpPr/>
      </xdr:nvSpPr>
      <xdr:spPr>
        <a:xfrm>
          <a:off x="4064000" y="1400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60515</xdr:rowOff>
    </xdr:from>
    <xdr:ext cx="736600" cy="259045"/>
    <xdr:sp macro="" textlink="">
      <xdr:nvSpPr>
        <xdr:cNvPr id="218" name="テキスト ボックス 217"/>
        <xdr:cNvSpPr txBox="1"/>
      </xdr:nvSpPr>
      <xdr:spPr>
        <a:xfrm>
          <a:off x="3733800" y="13776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98,289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147868</xdr:rowOff>
    </xdr:from>
    <xdr:to>
      <xdr:col>4</xdr:col>
      <xdr:colOff>533400</xdr:colOff>
      <xdr:row>82</xdr:row>
      <xdr:rowOff>78018</xdr:rowOff>
    </xdr:to>
    <xdr:sp macro="" textlink="">
      <xdr:nvSpPr>
        <xdr:cNvPr id="219" name="円/楕円 218"/>
        <xdr:cNvSpPr/>
      </xdr:nvSpPr>
      <xdr:spPr>
        <a:xfrm>
          <a:off x="3175000" y="1403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88195</xdr:rowOff>
    </xdr:from>
    <xdr:ext cx="762000" cy="259045"/>
    <xdr:sp macro="" textlink="">
      <xdr:nvSpPr>
        <xdr:cNvPr id="220" name="テキスト ボックス 219"/>
        <xdr:cNvSpPr txBox="1"/>
      </xdr:nvSpPr>
      <xdr:spPr>
        <a:xfrm>
          <a:off x="2844800" y="1380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99,895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66343</xdr:rowOff>
    </xdr:from>
    <xdr:to>
      <xdr:col>3</xdr:col>
      <xdr:colOff>330200</xdr:colOff>
      <xdr:row>81</xdr:row>
      <xdr:rowOff>167943</xdr:rowOff>
    </xdr:to>
    <xdr:sp macro="" textlink="">
      <xdr:nvSpPr>
        <xdr:cNvPr id="221" name="円/楕円 220"/>
        <xdr:cNvSpPr/>
      </xdr:nvSpPr>
      <xdr:spPr>
        <a:xfrm>
          <a:off x="2286000" y="1395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6670</xdr:rowOff>
    </xdr:from>
    <xdr:ext cx="762000" cy="259045"/>
    <xdr:sp macro="" textlink="">
      <xdr:nvSpPr>
        <xdr:cNvPr id="222" name="テキスト ボックス 221"/>
        <xdr:cNvSpPr txBox="1"/>
      </xdr:nvSpPr>
      <xdr:spPr>
        <a:xfrm>
          <a:off x="1955800" y="1372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95,165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92835</xdr:rowOff>
    </xdr:from>
    <xdr:to>
      <xdr:col>2</xdr:col>
      <xdr:colOff>127000</xdr:colOff>
      <xdr:row>82</xdr:row>
      <xdr:rowOff>22985</xdr:rowOff>
    </xdr:to>
    <xdr:sp macro="" textlink="">
      <xdr:nvSpPr>
        <xdr:cNvPr id="223" name="円/楕円 222"/>
        <xdr:cNvSpPr/>
      </xdr:nvSpPr>
      <xdr:spPr>
        <a:xfrm>
          <a:off x="1397000" y="1398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33162</xdr:rowOff>
    </xdr:from>
    <xdr:ext cx="762000" cy="259045"/>
    <xdr:sp macro="" textlink="">
      <xdr:nvSpPr>
        <xdr:cNvPr id="224" name="テキスト ボックス 223"/>
        <xdr:cNvSpPr txBox="1"/>
      </xdr:nvSpPr>
      <xdr:spPr>
        <a:xfrm>
          <a:off x="1066800" y="137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特殊勤務手当の見直しなどを通じて行財政改革に努めており、類似団体平均や全国市平均と比べ、本市はラスパイレス指数が低い水準にある。</a:t>
          </a:r>
        </a:p>
        <a:p>
          <a:r>
            <a:rPr kumimoji="1" lang="ja-JP" altLang="en-US" sz="1200">
              <a:latin typeface="ＭＳ Ｐゴシック"/>
            </a:rPr>
            <a:t>　平成２４年度は、国の給与削減の影響によりラスパイレス指数が</a:t>
          </a:r>
          <a:r>
            <a:rPr kumimoji="1" lang="en-US" altLang="ja-JP" sz="1200">
              <a:latin typeface="ＭＳ Ｐゴシック"/>
            </a:rPr>
            <a:t>100</a:t>
          </a:r>
          <a:r>
            <a:rPr kumimoji="1" lang="ja-JP" altLang="en-US" sz="1200">
              <a:latin typeface="ＭＳ Ｐゴシック"/>
            </a:rPr>
            <a:t>を超えているが、影響がないものとした場合の指数は</a:t>
          </a:r>
          <a:r>
            <a:rPr kumimoji="1" lang="en-US" altLang="ja-JP" sz="1200">
              <a:latin typeface="ＭＳ Ｐゴシック"/>
            </a:rPr>
            <a:t>94.7</a:t>
          </a:r>
          <a:r>
            <a:rPr kumimoji="1" lang="ja-JP" altLang="en-US" sz="1200">
              <a:latin typeface="ＭＳ Ｐゴシック"/>
            </a:rPr>
            <a:t>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85</xdr:row>
      <xdr:rowOff>112184</xdr:rowOff>
    </xdr:to>
    <xdr:cxnSp macro="">
      <xdr:nvCxnSpPr>
        <xdr:cNvPr id="253" name="直線コネクタ 252"/>
        <xdr:cNvCxnSpPr/>
      </xdr:nvCxnSpPr>
      <xdr:spPr>
        <a:xfrm flipV="1">
          <a:off x="17018000" y="13814072"/>
          <a:ext cx="0" cy="8713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84261</xdr:rowOff>
    </xdr:from>
    <xdr:ext cx="762000" cy="259045"/>
    <xdr:sp macro="" textlink="">
      <xdr:nvSpPr>
        <xdr:cNvPr id="254" name="給与水準   （国との比較）最小値テキスト"/>
        <xdr:cNvSpPr txBox="1"/>
      </xdr:nvSpPr>
      <xdr:spPr>
        <a:xfrm>
          <a:off x="17106900" y="1465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85</xdr:row>
      <xdr:rowOff>112184</xdr:rowOff>
    </xdr:from>
    <xdr:to>
      <xdr:col>24</xdr:col>
      <xdr:colOff>647700</xdr:colOff>
      <xdr:row>85</xdr:row>
      <xdr:rowOff>112184</xdr:rowOff>
    </xdr:to>
    <xdr:cxnSp macro="">
      <xdr:nvCxnSpPr>
        <xdr:cNvPr id="255" name="直線コネクタ 254"/>
        <xdr:cNvCxnSpPr/>
      </xdr:nvCxnSpPr>
      <xdr:spPr>
        <a:xfrm>
          <a:off x="16929100" y="1468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6"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7" name="直線コネクタ 256"/>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167922</xdr:rowOff>
    </xdr:from>
    <xdr:to>
      <xdr:col>24</xdr:col>
      <xdr:colOff>558800</xdr:colOff>
      <xdr:row>82</xdr:row>
      <xdr:rowOff>90311</xdr:rowOff>
    </xdr:to>
    <xdr:cxnSp macro="">
      <xdr:nvCxnSpPr>
        <xdr:cNvPr id="258" name="直線コネクタ 257"/>
        <xdr:cNvCxnSpPr/>
      </xdr:nvCxnSpPr>
      <xdr:spPr>
        <a:xfrm>
          <a:off x="16179800" y="14055372"/>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159049</xdr:rowOff>
    </xdr:from>
    <xdr:ext cx="762000" cy="259045"/>
    <xdr:sp macro="" textlink="">
      <xdr:nvSpPr>
        <xdr:cNvPr id="259" name="給与水準   （国との比較）平均値テキスト"/>
        <xdr:cNvSpPr txBox="1"/>
      </xdr:nvSpPr>
      <xdr:spPr>
        <a:xfrm>
          <a:off x="17106900" y="14217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15522</xdr:rowOff>
    </xdr:from>
    <xdr:to>
      <xdr:col>24</xdr:col>
      <xdr:colOff>609600</xdr:colOff>
      <xdr:row>83</xdr:row>
      <xdr:rowOff>117122</xdr:rowOff>
    </xdr:to>
    <xdr:sp macro="" textlink="">
      <xdr:nvSpPr>
        <xdr:cNvPr id="260" name="フローチャート : 判断 259"/>
        <xdr:cNvSpPr/>
      </xdr:nvSpPr>
      <xdr:spPr>
        <a:xfrm>
          <a:off x="169672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33866</xdr:rowOff>
    </xdr:from>
    <xdr:to>
      <xdr:col>23</xdr:col>
      <xdr:colOff>406400</xdr:colOff>
      <xdr:row>81</xdr:row>
      <xdr:rowOff>167922</xdr:rowOff>
    </xdr:to>
    <xdr:cxnSp macro="">
      <xdr:nvCxnSpPr>
        <xdr:cNvPr id="261" name="直線コネクタ 260"/>
        <xdr:cNvCxnSpPr/>
      </xdr:nvCxnSpPr>
      <xdr:spPr>
        <a:xfrm>
          <a:off x="15290800" y="13921316"/>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28928</xdr:rowOff>
    </xdr:from>
    <xdr:to>
      <xdr:col>23</xdr:col>
      <xdr:colOff>457200</xdr:colOff>
      <xdr:row>83</xdr:row>
      <xdr:rowOff>130528</xdr:rowOff>
    </xdr:to>
    <xdr:sp macro="" textlink="">
      <xdr:nvSpPr>
        <xdr:cNvPr id="262" name="フローチャート : 判断 261"/>
        <xdr:cNvSpPr/>
      </xdr:nvSpPr>
      <xdr:spPr>
        <a:xfrm>
          <a:off x="16129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115305</xdr:rowOff>
    </xdr:from>
    <xdr:ext cx="736600" cy="259045"/>
    <xdr:sp macro="" textlink="">
      <xdr:nvSpPr>
        <xdr:cNvPr id="263" name="テキスト ボックス 262"/>
        <xdr:cNvSpPr txBox="1"/>
      </xdr:nvSpPr>
      <xdr:spPr>
        <a:xfrm>
          <a:off x="15798800" y="14345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165100</xdr:rowOff>
    </xdr:from>
    <xdr:to>
      <xdr:col>22</xdr:col>
      <xdr:colOff>203200</xdr:colOff>
      <xdr:row>81</xdr:row>
      <xdr:rowOff>33866</xdr:rowOff>
    </xdr:to>
    <xdr:cxnSp macro="">
      <xdr:nvCxnSpPr>
        <xdr:cNvPr id="264" name="直線コネクタ 263"/>
        <xdr:cNvCxnSpPr/>
      </xdr:nvCxnSpPr>
      <xdr:spPr>
        <a:xfrm>
          <a:off x="14401800" y="138811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119945</xdr:rowOff>
    </xdr:from>
    <xdr:to>
      <xdr:col>22</xdr:col>
      <xdr:colOff>254000</xdr:colOff>
      <xdr:row>83</xdr:row>
      <xdr:rowOff>50095</xdr:rowOff>
    </xdr:to>
    <xdr:sp macro="" textlink="">
      <xdr:nvSpPr>
        <xdr:cNvPr id="265" name="フローチャート : 判断 264"/>
        <xdr:cNvSpPr/>
      </xdr:nvSpPr>
      <xdr:spPr>
        <a:xfrm>
          <a:off x="15240000" y="141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34872</xdr:rowOff>
    </xdr:from>
    <xdr:ext cx="762000" cy="259045"/>
    <xdr:sp macro="" textlink="">
      <xdr:nvSpPr>
        <xdr:cNvPr id="266" name="テキスト ボックス 265"/>
        <xdr:cNvSpPr txBox="1"/>
      </xdr:nvSpPr>
      <xdr:spPr>
        <a:xfrm>
          <a:off x="14909800" y="142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165100</xdr:rowOff>
    </xdr:from>
    <xdr:to>
      <xdr:col>21</xdr:col>
      <xdr:colOff>0</xdr:colOff>
      <xdr:row>85</xdr:row>
      <xdr:rowOff>85372</xdr:rowOff>
    </xdr:to>
    <xdr:cxnSp macro="">
      <xdr:nvCxnSpPr>
        <xdr:cNvPr id="267" name="直線コネクタ 266"/>
        <xdr:cNvCxnSpPr/>
      </xdr:nvCxnSpPr>
      <xdr:spPr>
        <a:xfrm flipV="1">
          <a:off x="13512800" y="13881100"/>
          <a:ext cx="889000" cy="77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79728</xdr:rowOff>
    </xdr:from>
    <xdr:to>
      <xdr:col>21</xdr:col>
      <xdr:colOff>50800</xdr:colOff>
      <xdr:row>83</xdr:row>
      <xdr:rowOff>9878</xdr:rowOff>
    </xdr:to>
    <xdr:sp macro="" textlink="">
      <xdr:nvSpPr>
        <xdr:cNvPr id="268" name="フローチャート : 判断 267"/>
        <xdr:cNvSpPr/>
      </xdr:nvSpPr>
      <xdr:spPr>
        <a:xfrm>
          <a:off x="14351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166105</xdr:rowOff>
    </xdr:from>
    <xdr:ext cx="762000" cy="259045"/>
    <xdr:sp macro="" textlink="">
      <xdr:nvSpPr>
        <xdr:cNvPr id="269" name="テキスト ボックス 268"/>
        <xdr:cNvSpPr txBox="1"/>
      </xdr:nvSpPr>
      <xdr:spPr>
        <a:xfrm>
          <a:off x="140208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70" name="フローチャート : 判断 269"/>
        <xdr:cNvSpPr/>
      </xdr:nvSpPr>
      <xdr:spPr>
        <a:xfrm>
          <a:off x="13462000" y="152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65211</xdr:rowOff>
    </xdr:from>
    <xdr:ext cx="762000" cy="259045"/>
    <xdr:sp macro="" textlink="">
      <xdr:nvSpPr>
        <xdr:cNvPr id="271" name="テキスト ボックス 270"/>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39511</xdr:rowOff>
    </xdr:from>
    <xdr:to>
      <xdr:col>24</xdr:col>
      <xdr:colOff>609600</xdr:colOff>
      <xdr:row>82</xdr:row>
      <xdr:rowOff>141111</xdr:rowOff>
    </xdr:to>
    <xdr:sp macro="" textlink="">
      <xdr:nvSpPr>
        <xdr:cNvPr id="277" name="円/楕円 276"/>
        <xdr:cNvSpPr/>
      </xdr:nvSpPr>
      <xdr:spPr>
        <a:xfrm>
          <a:off x="169672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56038</xdr:rowOff>
    </xdr:from>
    <xdr:ext cx="762000" cy="259045"/>
    <xdr:sp macro="" textlink="">
      <xdr:nvSpPr>
        <xdr:cNvPr id="278" name="給与水準   （国との比較）該当値テキスト"/>
        <xdr:cNvSpPr txBox="1"/>
      </xdr:nvSpPr>
      <xdr:spPr>
        <a:xfrm>
          <a:off x="17106900" y="1394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117122</xdr:rowOff>
    </xdr:from>
    <xdr:to>
      <xdr:col>23</xdr:col>
      <xdr:colOff>457200</xdr:colOff>
      <xdr:row>82</xdr:row>
      <xdr:rowOff>47272</xdr:rowOff>
    </xdr:to>
    <xdr:sp macro="" textlink="">
      <xdr:nvSpPr>
        <xdr:cNvPr id="279" name="円/楕円 278"/>
        <xdr:cNvSpPr/>
      </xdr:nvSpPr>
      <xdr:spPr>
        <a:xfrm>
          <a:off x="161290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57449</xdr:rowOff>
    </xdr:from>
    <xdr:ext cx="736600" cy="259045"/>
    <xdr:sp macro="" textlink="">
      <xdr:nvSpPr>
        <xdr:cNvPr id="280" name="テキスト ボックス 279"/>
        <xdr:cNvSpPr txBox="1"/>
      </xdr:nvSpPr>
      <xdr:spPr>
        <a:xfrm>
          <a:off x="15798800" y="13773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154516</xdr:rowOff>
    </xdr:from>
    <xdr:to>
      <xdr:col>22</xdr:col>
      <xdr:colOff>254000</xdr:colOff>
      <xdr:row>81</xdr:row>
      <xdr:rowOff>84666</xdr:rowOff>
    </xdr:to>
    <xdr:sp macro="" textlink="">
      <xdr:nvSpPr>
        <xdr:cNvPr id="281" name="円/楕円 280"/>
        <xdr:cNvSpPr/>
      </xdr:nvSpPr>
      <xdr:spPr>
        <a:xfrm>
          <a:off x="15240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94843</xdr:rowOff>
    </xdr:from>
    <xdr:ext cx="762000" cy="259045"/>
    <xdr:sp macro="" textlink="">
      <xdr:nvSpPr>
        <xdr:cNvPr id="282" name="テキスト ボックス 281"/>
        <xdr:cNvSpPr txBox="1"/>
      </xdr:nvSpPr>
      <xdr:spPr>
        <a:xfrm>
          <a:off x="14909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114300</xdr:rowOff>
    </xdr:from>
    <xdr:to>
      <xdr:col>21</xdr:col>
      <xdr:colOff>50800</xdr:colOff>
      <xdr:row>81</xdr:row>
      <xdr:rowOff>44450</xdr:rowOff>
    </xdr:to>
    <xdr:sp macro="" textlink="">
      <xdr:nvSpPr>
        <xdr:cNvPr id="283" name="円/楕円 282"/>
        <xdr:cNvSpPr/>
      </xdr:nvSpPr>
      <xdr:spPr>
        <a:xfrm>
          <a:off x="14351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54627</xdr:rowOff>
    </xdr:from>
    <xdr:ext cx="762000" cy="259045"/>
    <xdr:sp macro="" textlink="">
      <xdr:nvSpPr>
        <xdr:cNvPr id="284" name="テキスト ボックス 283"/>
        <xdr:cNvSpPr txBox="1"/>
      </xdr:nvSpPr>
      <xdr:spPr>
        <a:xfrm>
          <a:off x="14020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34572</xdr:rowOff>
    </xdr:from>
    <xdr:to>
      <xdr:col>19</xdr:col>
      <xdr:colOff>533400</xdr:colOff>
      <xdr:row>85</xdr:row>
      <xdr:rowOff>136172</xdr:rowOff>
    </xdr:to>
    <xdr:sp macro="" textlink="">
      <xdr:nvSpPr>
        <xdr:cNvPr id="285" name="円/楕円 284"/>
        <xdr:cNvSpPr/>
      </xdr:nvSpPr>
      <xdr:spPr>
        <a:xfrm>
          <a:off x="13462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146349</xdr:rowOff>
    </xdr:from>
    <xdr:ext cx="762000" cy="259045"/>
    <xdr:sp macro="" textlink="">
      <xdr:nvSpPr>
        <xdr:cNvPr id="286" name="テキスト ボックス 285"/>
        <xdr:cNvSpPr txBox="1"/>
      </xdr:nvSpPr>
      <xdr:spPr>
        <a:xfrm>
          <a:off x="13131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集中改革プラン等の実施による職員数の削減に努めており、前年度よりも改善した。</a:t>
          </a:r>
        </a:p>
        <a:p>
          <a:r>
            <a:rPr kumimoji="1" lang="ja-JP" altLang="en-US" sz="1200">
              <a:latin typeface="ＭＳ Ｐゴシック"/>
            </a:rPr>
            <a:t>　全国平均・県平均のほか、平成２８年度は類似団体平均も下回っており、今後も消防や病院など市民の安全・安心を確保しつつ、民間活力の積極的な活用や業務効率の向上等、全会計を通じた定員管理の適正実施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52070</xdr:rowOff>
    </xdr:from>
    <xdr:to>
      <xdr:col>24</xdr:col>
      <xdr:colOff>558800</xdr:colOff>
      <xdr:row>67</xdr:row>
      <xdr:rowOff>152400</xdr:rowOff>
    </xdr:to>
    <xdr:cxnSp macro="">
      <xdr:nvCxnSpPr>
        <xdr:cNvPr id="314" name="直線コネクタ 313"/>
        <xdr:cNvCxnSpPr/>
      </xdr:nvCxnSpPr>
      <xdr:spPr>
        <a:xfrm flipV="1">
          <a:off x="17018000" y="101676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5"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6" name="直線コネクタ 315"/>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138447</xdr:rowOff>
    </xdr:from>
    <xdr:ext cx="762000" cy="259045"/>
    <xdr:sp macro="" textlink="">
      <xdr:nvSpPr>
        <xdr:cNvPr id="317"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24</xdr:col>
      <xdr:colOff>469900</xdr:colOff>
      <xdr:row>59</xdr:row>
      <xdr:rowOff>52070</xdr:rowOff>
    </xdr:from>
    <xdr:to>
      <xdr:col>24</xdr:col>
      <xdr:colOff>647700</xdr:colOff>
      <xdr:row>59</xdr:row>
      <xdr:rowOff>52070</xdr:rowOff>
    </xdr:to>
    <xdr:cxnSp macro="">
      <xdr:nvCxnSpPr>
        <xdr:cNvPr id="318" name="直線コネクタ 317"/>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141097</xdr:rowOff>
    </xdr:from>
    <xdr:to>
      <xdr:col>24</xdr:col>
      <xdr:colOff>558800</xdr:colOff>
      <xdr:row>61</xdr:row>
      <xdr:rowOff>157988</xdr:rowOff>
    </xdr:to>
    <xdr:cxnSp macro="">
      <xdr:nvCxnSpPr>
        <xdr:cNvPr id="319" name="直線コネクタ 318"/>
        <xdr:cNvCxnSpPr/>
      </xdr:nvCxnSpPr>
      <xdr:spPr>
        <a:xfrm flipV="1">
          <a:off x="16179800" y="10599547"/>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156481</xdr:rowOff>
    </xdr:from>
    <xdr:ext cx="762000" cy="259045"/>
    <xdr:sp macro="" textlink="">
      <xdr:nvSpPr>
        <xdr:cNvPr id="320" name="定員管理の状況平均値テキスト"/>
        <xdr:cNvSpPr txBox="1"/>
      </xdr:nvSpPr>
      <xdr:spPr>
        <a:xfrm>
          <a:off x="17106900" y="106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12954</xdr:rowOff>
    </xdr:from>
    <xdr:to>
      <xdr:col>24</xdr:col>
      <xdr:colOff>609600</xdr:colOff>
      <xdr:row>62</xdr:row>
      <xdr:rowOff>114554</xdr:rowOff>
    </xdr:to>
    <xdr:sp macro="" textlink="">
      <xdr:nvSpPr>
        <xdr:cNvPr id="321" name="フローチャート : 判断 320"/>
        <xdr:cNvSpPr/>
      </xdr:nvSpPr>
      <xdr:spPr>
        <a:xfrm>
          <a:off x="169672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157988</xdr:rowOff>
    </xdr:from>
    <xdr:to>
      <xdr:col>23</xdr:col>
      <xdr:colOff>406400</xdr:colOff>
      <xdr:row>62</xdr:row>
      <xdr:rowOff>13081</xdr:rowOff>
    </xdr:to>
    <xdr:cxnSp macro="">
      <xdr:nvCxnSpPr>
        <xdr:cNvPr id="322" name="直線コネクタ 321"/>
        <xdr:cNvCxnSpPr/>
      </xdr:nvCxnSpPr>
      <xdr:spPr>
        <a:xfrm flipV="1">
          <a:off x="15290800" y="10616438"/>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3" name="フローチャート : 判断 322"/>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51071</xdr:rowOff>
    </xdr:from>
    <xdr:ext cx="736600" cy="259045"/>
    <xdr:sp macro="" textlink="">
      <xdr:nvSpPr>
        <xdr:cNvPr id="324" name="テキスト ボックス 323"/>
        <xdr:cNvSpPr txBox="1"/>
      </xdr:nvSpPr>
      <xdr:spPr>
        <a:xfrm>
          <a:off x="15798800" y="1068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13081</xdr:rowOff>
    </xdr:from>
    <xdr:to>
      <xdr:col>22</xdr:col>
      <xdr:colOff>203200</xdr:colOff>
      <xdr:row>62</xdr:row>
      <xdr:rowOff>46863</xdr:rowOff>
    </xdr:to>
    <xdr:cxnSp macro="">
      <xdr:nvCxnSpPr>
        <xdr:cNvPr id="325" name="直線コネクタ 324"/>
        <xdr:cNvCxnSpPr/>
      </xdr:nvCxnSpPr>
      <xdr:spPr>
        <a:xfrm flipV="1">
          <a:off x="14401800" y="10642981"/>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136144</xdr:rowOff>
    </xdr:from>
    <xdr:to>
      <xdr:col>22</xdr:col>
      <xdr:colOff>254000</xdr:colOff>
      <xdr:row>62</xdr:row>
      <xdr:rowOff>66294</xdr:rowOff>
    </xdr:to>
    <xdr:sp macro="" textlink="">
      <xdr:nvSpPr>
        <xdr:cNvPr id="326" name="フローチャート : 判断 325"/>
        <xdr:cNvSpPr/>
      </xdr:nvSpPr>
      <xdr:spPr>
        <a:xfrm>
          <a:off x="15240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51071</xdr:rowOff>
    </xdr:from>
    <xdr:ext cx="762000" cy="259045"/>
    <xdr:sp macro="" textlink="">
      <xdr:nvSpPr>
        <xdr:cNvPr id="327" name="テキスト ボックス 326"/>
        <xdr:cNvSpPr txBox="1"/>
      </xdr:nvSpPr>
      <xdr:spPr>
        <a:xfrm>
          <a:off x="14909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46863</xdr:rowOff>
    </xdr:from>
    <xdr:to>
      <xdr:col>21</xdr:col>
      <xdr:colOff>0</xdr:colOff>
      <xdr:row>62</xdr:row>
      <xdr:rowOff>75819</xdr:rowOff>
    </xdr:to>
    <xdr:cxnSp macro="">
      <xdr:nvCxnSpPr>
        <xdr:cNvPr id="328" name="直線コネクタ 327"/>
        <xdr:cNvCxnSpPr/>
      </xdr:nvCxnSpPr>
      <xdr:spPr>
        <a:xfrm flipV="1">
          <a:off x="13512800" y="10676763"/>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140970</xdr:rowOff>
    </xdr:from>
    <xdr:to>
      <xdr:col>21</xdr:col>
      <xdr:colOff>50800</xdr:colOff>
      <xdr:row>62</xdr:row>
      <xdr:rowOff>71120</xdr:rowOff>
    </xdr:to>
    <xdr:sp macro="" textlink="">
      <xdr:nvSpPr>
        <xdr:cNvPr id="329" name="フローチャート : 判断 328"/>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81297</xdr:rowOff>
    </xdr:from>
    <xdr:ext cx="762000" cy="259045"/>
    <xdr:sp macro="" textlink="">
      <xdr:nvSpPr>
        <xdr:cNvPr id="330" name="テキスト ボックス 329"/>
        <xdr:cNvSpPr txBox="1"/>
      </xdr:nvSpPr>
      <xdr:spPr>
        <a:xfrm>
          <a:off x="14020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31" name="フローチャート : 判断 330"/>
        <xdr:cNvSpPr/>
      </xdr:nvSpPr>
      <xdr:spPr>
        <a:xfrm>
          <a:off x="13462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88536</xdr:rowOff>
    </xdr:from>
    <xdr:ext cx="762000" cy="259045"/>
    <xdr:sp macro="" textlink="">
      <xdr:nvSpPr>
        <xdr:cNvPr id="332" name="テキスト ボックス 331"/>
        <xdr:cNvSpPr txBox="1"/>
      </xdr:nvSpPr>
      <xdr:spPr>
        <a:xfrm>
          <a:off x="13131800" y="1037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90297</xdr:rowOff>
    </xdr:from>
    <xdr:to>
      <xdr:col>24</xdr:col>
      <xdr:colOff>609600</xdr:colOff>
      <xdr:row>62</xdr:row>
      <xdr:rowOff>20447</xdr:rowOff>
    </xdr:to>
    <xdr:sp macro="" textlink="">
      <xdr:nvSpPr>
        <xdr:cNvPr id="338" name="円/楕円 337"/>
        <xdr:cNvSpPr/>
      </xdr:nvSpPr>
      <xdr:spPr>
        <a:xfrm>
          <a:off x="16967200" y="1054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106824</xdr:rowOff>
    </xdr:from>
    <xdr:ext cx="762000" cy="259045"/>
    <xdr:sp macro="" textlink="">
      <xdr:nvSpPr>
        <xdr:cNvPr id="339" name="定員管理の状況該当値テキスト"/>
        <xdr:cNvSpPr txBox="1"/>
      </xdr:nvSpPr>
      <xdr:spPr>
        <a:xfrm>
          <a:off x="17106900" y="1039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107188</xdr:rowOff>
    </xdr:from>
    <xdr:to>
      <xdr:col>23</xdr:col>
      <xdr:colOff>457200</xdr:colOff>
      <xdr:row>62</xdr:row>
      <xdr:rowOff>37338</xdr:rowOff>
    </xdr:to>
    <xdr:sp macro="" textlink="">
      <xdr:nvSpPr>
        <xdr:cNvPr id="340" name="円/楕円 339"/>
        <xdr:cNvSpPr/>
      </xdr:nvSpPr>
      <xdr:spPr>
        <a:xfrm>
          <a:off x="16129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47515</xdr:rowOff>
    </xdr:from>
    <xdr:ext cx="736600" cy="259045"/>
    <xdr:sp macro="" textlink="">
      <xdr:nvSpPr>
        <xdr:cNvPr id="341" name="テキスト ボックス 340"/>
        <xdr:cNvSpPr txBox="1"/>
      </xdr:nvSpPr>
      <xdr:spPr>
        <a:xfrm>
          <a:off x="15798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133731</xdr:rowOff>
    </xdr:from>
    <xdr:to>
      <xdr:col>22</xdr:col>
      <xdr:colOff>254000</xdr:colOff>
      <xdr:row>62</xdr:row>
      <xdr:rowOff>63881</xdr:rowOff>
    </xdr:to>
    <xdr:sp macro="" textlink="">
      <xdr:nvSpPr>
        <xdr:cNvPr id="342" name="円/楕円 341"/>
        <xdr:cNvSpPr/>
      </xdr:nvSpPr>
      <xdr:spPr>
        <a:xfrm>
          <a:off x="15240000" y="105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74058</xdr:rowOff>
    </xdr:from>
    <xdr:ext cx="762000" cy="259045"/>
    <xdr:sp macro="" textlink="">
      <xdr:nvSpPr>
        <xdr:cNvPr id="343" name="テキスト ボックス 342"/>
        <xdr:cNvSpPr txBox="1"/>
      </xdr:nvSpPr>
      <xdr:spPr>
        <a:xfrm>
          <a:off x="14909800" y="1036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167513</xdr:rowOff>
    </xdr:from>
    <xdr:to>
      <xdr:col>21</xdr:col>
      <xdr:colOff>50800</xdr:colOff>
      <xdr:row>62</xdr:row>
      <xdr:rowOff>97663</xdr:rowOff>
    </xdr:to>
    <xdr:sp macro="" textlink="">
      <xdr:nvSpPr>
        <xdr:cNvPr id="344" name="円/楕円 343"/>
        <xdr:cNvSpPr/>
      </xdr:nvSpPr>
      <xdr:spPr>
        <a:xfrm>
          <a:off x="14351000" y="106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82440</xdr:rowOff>
    </xdr:from>
    <xdr:ext cx="762000" cy="259045"/>
    <xdr:sp macro="" textlink="">
      <xdr:nvSpPr>
        <xdr:cNvPr id="345" name="テキスト ボックス 344"/>
        <xdr:cNvSpPr txBox="1"/>
      </xdr:nvSpPr>
      <xdr:spPr>
        <a:xfrm>
          <a:off x="14020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25019</xdr:rowOff>
    </xdr:from>
    <xdr:to>
      <xdr:col>19</xdr:col>
      <xdr:colOff>533400</xdr:colOff>
      <xdr:row>62</xdr:row>
      <xdr:rowOff>126619</xdr:rowOff>
    </xdr:to>
    <xdr:sp macro="" textlink="">
      <xdr:nvSpPr>
        <xdr:cNvPr id="346" name="円/楕円 345"/>
        <xdr:cNvSpPr/>
      </xdr:nvSpPr>
      <xdr:spPr>
        <a:xfrm>
          <a:off x="13462000" y="1065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111396</xdr:rowOff>
    </xdr:from>
    <xdr:ext cx="762000" cy="259045"/>
    <xdr:sp macro="" textlink="">
      <xdr:nvSpPr>
        <xdr:cNvPr id="347" name="テキスト ボックス 346"/>
        <xdr:cNvSpPr txBox="1"/>
      </xdr:nvSpPr>
      <xdr:spPr>
        <a:xfrm>
          <a:off x="13131800" y="10741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平成２８年度は、市債発行の適正管理等により、３ヶ年平均の実質公債費比率が前年度比０．１ポイント下回った。</a:t>
          </a:r>
        </a:p>
        <a:p>
          <a:r>
            <a:rPr kumimoji="1" lang="ja-JP" altLang="en-US" sz="1300">
              <a:latin typeface="ＭＳ Ｐゴシック"/>
            </a:rPr>
            <a:t>　過去に実施した大型プロジェクトや国の経済対策に伴って発行した市債の償還はピーク期を過ぎたものの、依然として類似団体、全国平均及び県内平均を大きく上回っている状況となっている。</a:t>
          </a:r>
        </a:p>
        <a:p>
          <a:r>
            <a:rPr kumimoji="1" lang="ja-JP" altLang="en-US" sz="1300">
              <a:latin typeface="ＭＳ Ｐゴシック"/>
            </a:rPr>
            <a:t>　今後も、一般会計においては事業の選択と集中による市債発行額の管理、財政状況に応じた繰上償還の実施等により、実質公債費比率の改善を図る。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59267</xdr:rowOff>
    </xdr:from>
    <xdr:to>
      <xdr:col>24</xdr:col>
      <xdr:colOff>558800</xdr:colOff>
      <xdr:row>43</xdr:row>
      <xdr:rowOff>63077</xdr:rowOff>
    </xdr:to>
    <xdr:cxnSp macro="">
      <xdr:nvCxnSpPr>
        <xdr:cNvPr id="376" name="直線コネクタ 375"/>
        <xdr:cNvCxnSpPr/>
      </xdr:nvCxnSpPr>
      <xdr:spPr>
        <a:xfrm flipV="1">
          <a:off x="17018000" y="6060017"/>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35154</xdr:rowOff>
    </xdr:from>
    <xdr:ext cx="762000" cy="259045"/>
    <xdr:sp macro="" textlink="">
      <xdr:nvSpPr>
        <xdr:cNvPr id="377" name="公債費負担の状況最小値テキスト"/>
        <xdr:cNvSpPr txBox="1"/>
      </xdr:nvSpPr>
      <xdr:spPr>
        <a:xfrm>
          <a:off x="17106900" y="740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43</xdr:row>
      <xdr:rowOff>63077</xdr:rowOff>
    </xdr:from>
    <xdr:to>
      <xdr:col>24</xdr:col>
      <xdr:colOff>647700</xdr:colOff>
      <xdr:row>43</xdr:row>
      <xdr:rowOff>63077</xdr:rowOff>
    </xdr:to>
    <xdr:cxnSp macro="">
      <xdr:nvCxnSpPr>
        <xdr:cNvPr id="378" name="直線コネクタ 377"/>
        <xdr:cNvCxnSpPr/>
      </xdr:nvCxnSpPr>
      <xdr:spPr>
        <a:xfrm>
          <a:off x="16929100" y="743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145644</xdr:rowOff>
    </xdr:from>
    <xdr:ext cx="762000" cy="259045"/>
    <xdr:sp macro="" textlink="">
      <xdr:nvSpPr>
        <xdr:cNvPr id="379"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59267</xdr:rowOff>
    </xdr:from>
    <xdr:to>
      <xdr:col>24</xdr:col>
      <xdr:colOff>647700</xdr:colOff>
      <xdr:row>35</xdr:row>
      <xdr:rowOff>59267</xdr:rowOff>
    </xdr:to>
    <xdr:cxnSp macro="">
      <xdr:nvCxnSpPr>
        <xdr:cNvPr id="380" name="直線コネクタ 379"/>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63077</xdr:rowOff>
    </xdr:from>
    <xdr:to>
      <xdr:col>24</xdr:col>
      <xdr:colOff>558800</xdr:colOff>
      <xdr:row>43</xdr:row>
      <xdr:rowOff>71120</xdr:rowOff>
    </xdr:to>
    <xdr:cxnSp macro="">
      <xdr:nvCxnSpPr>
        <xdr:cNvPr id="381" name="直線コネクタ 380"/>
        <xdr:cNvCxnSpPr/>
      </xdr:nvCxnSpPr>
      <xdr:spPr>
        <a:xfrm flipV="1">
          <a:off x="16179800" y="743542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105850</xdr:rowOff>
    </xdr:from>
    <xdr:ext cx="762000" cy="259045"/>
    <xdr:sp macro="" textlink="">
      <xdr:nvSpPr>
        <xdr:cNvPr id="382" name="公債費負担の状況平均値テキスト"/>
        <xdr:cNvSpPr txBox="1"/>
      </xdr:nvSpPr>
      <xdr:spPr>
        <a:xfrm>
          <a:off x="17106900" y="6449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89323</xdr:rowOff>
    </xdr:from>
    <xdr:to>
      <xdr:col>24</xdr:col>
      <xdr:colOff>609600</xdr:colOff>
      <xdr:row>39</xdr:row>
      <xdr:rowOff>19473</xdr:rowOff>
    </xdr:to>
    <xdr:sp macro="" textlink="">
      <xdr:nvSpPr>
        <xdr:cNvPr id="383" name="フローチャート : 判断 382"/>
        <xdr:cNvSpPr/>
      </xdr:nvSpPr>
      <xdr:spPr>
        <a:xfrm>
          <a:off x="16967200" y="660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71120</xdr:rowOff>
    </xdr:from>
    <xdr:to>
      <xdr:col>23</xdr:col>
      <xdr:colOff>406400</xdr:colOff>
      <xdr:row>43</xdr:row>
      <xdr:rowOff>103294</xdr:rowOff>
    </xdr:to>
    <xdr:cxnSp macro="">
      <xdr:nvCxnSpPr>
        <xdr:cNvPr id="384" name="直線コネクタ 383"/>
        <xdr:cNvCxnSpPr/>
      </xdr:nvCxnSpPr>
      <xdr:spPr>
        <a:xfrm flipV="1">
          <a:off x="15290800" y="74434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113454</xdr:rowOff>
    </xdr:from>
    <xdr:to>
      <xdr:col>23</xdr:col>
      <xdr:colOff>457200</xdr:colOff>
      <xdr:row>39</xdr:row>
      <xdr:rowOff>43604</xdr:rowOff>
    </xdr:to>
    <xdr:sp macro="" textlink="">
      <xdr:nvSpPr>
        <xdr:cNvPr id="385" name="フローチャート : 判断 384"/>
        <xdr:cNvSpPr/>
      </xdr:nvSpPr>
      <xdr:spPr>
        <a:xfrm>
          <a:off x="16129000" y="662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53780</xdr:rowOff>
    </xdr:from>
    <xdr:ext cx="736600" cy="259045"/>
    <xdr:sp macro="" textlink="">
      <xdr:nvSpPr>
        <xdr:cNvPr id="386" name="テキスト ボックス 385"/>
        <xdr:cNvSpPr txBox="1"/>
      </xdr:nvSpPr>
      <xdr:spPr>
        <a:xfrm>
          <a:off x="15798800" y="639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103294</xdr:rowOff>
    </xdr:from>
    <xdr:to>
      <xdr:col>22</xdr:col>
      <xdr:colOff>203200</xdr:colOff>
      <xdr:row>44</xdr:row>
      <xdr:rowOff>20320</xdr:rowOff>
    </xdr:to>
    <xdr:cxnSp macro="">
      <xdr:nvCxnSpPr>
        <xdr:cNvPr id="387" name="直線コネクタ 386"/>
        <xdr:cNvCxnSpPr/>
      </xdr:nvCxnSpPr>
      <xdr:spPr>
        <a:xfrm flipV="1">
          <a:off x="14401800" y="747564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14394</xdr:rowOff>
    </xdr:from>
    <xdr:to>
      <xdr:col>22</xdr:col>
      <xdr:colOff>254000</xdr:colOff>
      <xdr:row>39</xdr:row>
      <xdr:rowOff>115994</xdr:rowOff>
    </xdr:to>
    <xdr:sp macro="" textlink="">
      <xdr:nvSpPr>
        <xdr:cNvPr id="388" name="フローチャート : 判断 387"/>
        <xdr:cNvSpPr/>
      </xdr:nvSpPr>
      <xdr:spPr>
        <a:xfrm>
          <a:off x="15240000" y="670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126171</xdr:rowOff>
    </xdr:from>
    <xdr:ext cx="762000" cy="259045"/>
    <xdr:sp macro="" textlink="">
      <xdr:nvSpPr>
        <xdr:cNvPr id="389" name="テキスト ボックス 388"/>
        <xdr:cNvSpPr txBox="1"/>
      </xdr:nvSpPr>
      <xdr:spPr>
        <a:xfrm>
          <a:off x="14909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20320</xdr:rowOff>
    </xdr:from>
    <xdr:to>
      <xdr:col>21</xdr:col>
      <xdr:colOff>0</xdr:colOff>
      <xdr:row>44</xdr:row>
      <xdr:rowOff>108796</xdr:rowOff>
    </xdr:to>
    <xdr:cxnSp macro="">
      <xdr:nvCxnSpPr>
        <xdr:cNvPr id="390" name="直線コネクタ 389"/>
        <xdr:cNvCxnSpPr/>
      </xdr:nvCxnSpPr>
      <xdr:spPr>
        <a:xfrm flipV="1">
          <a:off x="13512800" y="756412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78740</xdr:rowOff>
    </xdr:from>
    <xdr:to>
      <xdr:col>21</xdr:col>
      <xdr:colOff>50800</xdr:colOff>
      <xdr:row>40</xdr:row>
      <xdr:rowOff>8890</xdr:rowOff>
    </xdr:to>
    <xdr:sp macro="" textlink="">
      <xdr:nvSpPr>
        <xdr:cNvPr id="391" name="フローチャート : 判断 390"/>
        <xdr:cNvSpPr/>
      </xdr:nvSpPr>
      <xdr:spPr>
        <a:xfrm>
          <a:off x="14351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19067</xdr:rowOff>
    </xdr:from>
    <xdr:ext cx="762000" cy="259045"/>
    <xdr:sp macro="" textlink="">
      <xdr:nvSpPr>
        <xdr:cNvPr id="392" name="テキスト ボックス 391"/>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127000</xdr:rowOff>
    </xdr:from>
    <xdr:to>
      <xdr:col>19</xdr:col>
      <xdr:colOff>533400</xdr:colOff>
      <xdr:row>40</xdr:row>
      <xdr:rowOff>57150</xdr:rowOff>
    </xdr:to>
    <xdr:sp macro="" textlink="">
      <xdr:nvSpPr>
        <xdr:cNvPr id="393" name="フローチャート : 判断 392"/>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67327</xdr:rowOff>
    </xdr:from>
    <xdr:ext cx="762000" cy="259045"/>
    <xdr:sp macro="" textlink="">
      <xdr:nvSpPr>
        <xdr:cNvPr id="394" name="テキスト ボックス 393"/>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12277</xdr:rowOff>
    </xdr:from>
    <xdr:to>
      <xdr:col>24</xdr:col>
      <xdr:colOff>609600</xdr:colOff>
      <xdr:row>43</xdr:row>
      <xdr:rowOff>113877</xdr:rowOff>
    </xdr:to>
    <xdr:sp macro="" textlink="">
      <xdr:nvSpPr>
        <xdr:cNvPr id="400" name="円/楕円 399"/>
        <xdr:cNvSpPr/>
      </xdr:nvSpPr>
      <xdr:spPr>
        <a:xfrm>
          <a:off x="169672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79604</xdr:rowOff>
    </xdr:from>
    <xdr:ext cx="762000" cy="259045"/>
    <xdr:sp macro="" textlink="">
      <xdr:nvSpPr>
        <xdr:cNvPr id="401" name="公債費負担の状況該当値テキスト"/>
        <xdr:cNvSpPr txBox="1"/>
      </xdr:nvSpPr>
      <xdr:spPr>
        <a:xfrm>
          <a:off x="17106900" y="728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20320</xdr:rowOff>
    </xdr:from>
    <xdr:to>
      <xdr:col>23</xdr:col>
      <xdr:colOff>457200</xdr:colOff>
      <xdr:row>43</xdr:row>
      <xdr:rowOff>121920</xdr:rowOff>
    </xdr:to>
    <xdr:sp macro="" textlink="">
      <xdr:nvSpPr>
        <xdr:cNvPr id="402" name="円/楕円 401"/>
        <xdr:cNvSpPr/>
      </xdr:nvSpPr>
      <xdr:spPr>
        <a:xfrm>
          <a:off x="16129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106697</xdr:rowOff>
    </xdr:from>
    <xdr:ext cx="736600" cy="259045"/>
    <xdr:sp macro="" textlink="">
      <xdr:nvSpPr>
        <xdr:cNvPr id="403" name="テキスト ボックス 402"/>
        <xdr:cNvSpPr txBox="1"/>
      </xdr:nvSpPr>
      <xdr:spPr>
        <a:xfrm>
          <a:off x="15798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52494</xdr:rowOff>
    </xdr:from>
    <xdr:to>
      <xdr:col>22</xdr:col>
      <xdr:colOff>254000</xdr:colOff>
      <xdr:row>43</xdr:row>
      <xdr:rowOff>154094</xdr:rowOff>
    </xdr:to>
    <xdr:sp macro="" textlink="">
      <xdr:nvSpPr>
        <xdr:cNvPr id="404" name="円/楕円 403"/>
        <xdr:cNvSpPr/>
      </xdr:nvSpPr>
      <xdr:spPr>
        <a:xfrm>
          <a:off x="15240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138871</xdr:rowOff>
    </xdr:from>
    <xdr:ext cx="762000" cy="259045"/>
    <xdr:sp macro="" textlink="">
      <xdr:nvSpPr>
        <xdr:cNvPr id="405" name="テキスト ボックス 404"/>
        <xdr:cNvSpPr txBox="1"/>
      </xdr:nvSpPr>
      <xdr:spPr>
        <a:xfrm>
          <a:off x="14909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140970</xdr:rowOff>
    </xdr:from>
    <xdr:to>
      <xdr:col>21</xdr:col>
      <xdr:colOff>50800</xdr:colOff>
      <xdr:row>44</xdr:row>
      <xdr:rowOff>71120</xdr:rowOff>
    </xdr:to>
    <xdr:sp macro="" textlink="">
      <xdr:nvSpPr>
        <xdr:cNvPr id="406" name="円/楕円 405"/>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55897</xdr:rowOff>
    </xdr:from>
    <xdr:ext cx="762000" cy="259045"/>
    <xdr:sp macro="" textlink="">
      <xdr:nvSpPr>
        <xdr:cNvPr id="407" name="テキスト ボックス 406"/>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57996</xdr:rowOff>
    </xdr:from>
    <xdr:to>
      <xdr:col>19</xdr:col>
      <xdr:colOff>533400</xdr:colOff>
      <xdr:row>44</xdr:row>
      <xdr:rowOff>159596</xdr:rowOff>
    </xdr:to>
    <xdr:sp macro="" textlink="">
      <xdr:nvSpPr>
        <xdr:cNvPr id="408" name="円/楕円 407"/>
        <xdr:cNvSpPr/>
      </xdr:nvSpPr>
      <xdr:spPr>
        <a:xfrm>
          <a:off x="13462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144373</xdr:rowOff>
    </xdr:from>
    <xdr:ext cx="762000" cy="259045"/>
    <xdr:sp macro="" textlink="">
      <xdr:nvSpPr>
        <xdr:cNvPr id="409" name="テキスト ボックス 408"/>
        <xdr:cNvSpPr txBox="1"/>
      </xdr:nvSpPr>
      <xdr:spPr>
        <a:xfrm>
          <a:off x="13131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[164.9%]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過去に実施した大型プロジェクト、道路や学校等の社会資本整備や国の数次にわたる経済対策に伴う市債発行により、類似団体平均、全国平均、県内平均を大きく上回っている。また、本市は人口規模に比べて市域が広く、集落が市全体に点在しているため、下水道事業を実施するにあたり管渠延長が長くなるなど、整備に多大な経費を要していることも要因の一つである。</a:t>
          </a:r>
        </a:p>
        <a:p>
          <a:r>
            <a:rPr kumimoji="1" lang="ja-JP" altLang="en-US" sz="1100">
              <a:latin typeface="ＭＳ Ｐゴシック"/>
            </a:rPr>
            <a:t>　平成２８年度は、市債の発行抑制による市債残高の減少、債務負担支出予定額の減少、土地開発公所有地売却等により、前年度より改善した。　</a:t>
          </a:r>
        </a:p>
        <a:p>
          <a:r>
            <a:rPr kumimoji="1" lang="ja-JP" altLang="en-US" sz="1100">
              <a:latin typeface="ＭＳ Ｐゴシック"/>
            </a:rPr>
            <a:t>　今後も、</a:t>
          </a:r>
          <a:r>
            <a:rPr kumimoji="1" lang="en-US" altLang="ja-JP" sz="1100">
              <a:latin typeface="ＭＳ Ｐゴシック"/>
            </a:rPr>
            <a:t>NEXT10</a:t>
          </a:r>
          <a:r>
            <a:rPr kumimoji="1" lang="ja-JP" altLang="en-US" sz="1100">
              <a:latin typeface="ＭＳ Ｐゴシック"/>
            </a:rPr>
            <a:t>年ビジョン・アクションプラン（平成</a:t>
          </a:r>
          <a:r>
            <a:rPr kumimoji="1" lang="en-US" altLang="ja-JP" sz="1100">
              <a:latin typeface="ＭＳ Ｐゴシック"/>
            </a:rPr>
            <a:t>27</a:t>
          </a:r>
          <a:r>
            <a:rPr kumimoji="1" lang="ja-JP" altLang="en-US" sz="1100">
              <a:latin typeface="ＭＳ Ｐゴシック"/>
            </a:rPr>
            <a:t>年度策定）の目標値として定めているとおり、全会計の市債残高を圧縮し、将来負担の軽減に努める。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96562</xdr:rowOff>
    </xdr:to>
    <xdr:cxnSp macro="">
      <xdr:nvCxnSpPr>
        <xdr:cNvPr id="438" name="直線コネクタ 437"/>
        <xdr:cNvCxnSpPr/>
      </xdr:nvCxnSpPr>
      <xdr:spPr>
        <a:xfrm flipV="1">
          <a:off x="17018000" y="2370667"/>
          <a:ext cx="0" cy="1326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68639</xdr:rowOff>
    </xdr:from>
    <xdr:ext cx="762000" cy="259045"/>
    <xdr:sp macro="" textlink="">
      <xdr:nvSpPr>
        <xdr:cNvPr id="439" name="将来負担の状況最小値テキスト"/>
        <xdr:cNvSpPr txBox="1"/>
      </xdr:nvSpPr>
      <xdr:spPr>
        <a:xfrm>
          <a:off x="17106900" y="366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21</xdr:row>
      <xdr:rowOff>96562</xdr:rowOff>
    </xdr:from>
    <xdr:to>
      <xdr:col>24</xdr:col>
      <xdr:colOff>647700</xdr:colOff>
      <xdr:row>21</xdr:row>
      <xdr:rowOff>96562</xdr:rowOff>
    </xdr:to>
    <xdr:cxnSp macro="">
      <xdr:nvCxnSpPr>
        <xdr:cNvPr id="440" name="直線コネクタ 439"/>
        <xdr:cNvCxnSpPr/>
      </xdr:nvCxnSpPr>
      <xdr:spPr>
        <a:xfrm>
          <a:off x="16929100" y="369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96562</xdr:rowOff>
    </xdr:from>
    <xdr:to>
      <xdr:col>24</xdr:col>
      <xdr:colOff>558800</xdr:colOff>
      <xdr:row>21</xdr:row>
      <xdr:rowOff>127931</xdr:rowOff>
    </xdr:to>
    <xdr:cxnSp macro="">
      <xdr:nvCxnSpPr>
        <xdr:cNvPr id="443" name="直線コネクタ 442"/>
        <xdr:cNvCxnSpPr/>
      </xdr:nvCxnSpPr>
      <xdr:spPr>
        <a:xfrm flipV="1">
          <a:off x="16179800" y="3697012"/>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171043</xdr:rowOff>
    </xdr:from>
    <xdr:ext cx="762000" cy="259045"/>
    <xdr:sp macro="" textlink="">
      <xdr:nvSpPr>
        <xdr:cNvPr id="444"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143298</xdr:rowOff>
    </xdr:from>
    <xdr:to>
      <xdr:col>24</xdr:col>
      <xdr:colOff>609600</xdr:colOff>
      <xdr:row>14</xdr:row>
      <xdr:rowOff>73448</xdr:rowOff>
    </xdr:to>
    <xdr:sp macro="" textlink="">
      <xdr:nvSpPr>
        <xdr:cNvPr id="445" name="フローチャート : 判断 444"/>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127931</xdr:rowOff>
    </xdr:from>
    <xdr:to>
      <xdr:col>23</xdr:col>
      <xdr:colOff>406400</xdr:colOff>
      <xdr:row>22</xdr:row>
      <xdr:rowOff>96435</xdr:rowOff>
    </xdr:to>
    <xdr:cxnSp macro="">
      <xdr:nvCxnSpPr>
        <xdr:cNvPr id="446" name="直線コネクタ 445"/>
        <xdr:cNvCxnSpPr/>
      </xdr:nvCxnSpPr>
      <xdr:spPr>
        <a:xfrm flipV="1">
          <a:off x="15290800" y="3728381"/>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46651</xdr:rowOff>
    </xdr:from>
    <xdr:to>
      <xdr:col>23</xdr:col>
      <xdr:colOff>457200</xdr:colOff>
      <xdr:row>14</xdr:row>
      <xdr:rowOff>148251</xdr:rowOff>
    </xdr:to>
    <xdr:sp macro="" textlink="">
      <xdr:nvSpPr>
        <xdr:cNvPr id="447" name="フローチャート : 判断 446"/>
        <xdr:cNvSpPr/>
      </xdr:nvSpPr>
      <xdr:spPr>
        <a:xfrm>
          <a:off x="161290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158428</xdr:rowOff>
    </xdr:from>
    <xdr:ext cx="736600" cy="259045"/>
    <xdr:sp macro="" textlink="">
      <xdr:nvSpPr>
        <xdr:cNvPr id="448" name="テキスト ボックス 447"/>
        <xdr:cNvSpPr txBox="1"/>
      </xdr:nvSpPr>
      <xdr:spPr>
        <a:xfrm>
          <a:off x="15798800" y="2215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96435</xdr:rowOff>
    </xdr:from>
    <xdr:to>
      <xdr:col>22</xdr:col>
      <xdr:colOff>203200</xdr:colOff>
      <xdr:row>22</xdr:row>
      <xdr:rowOff>129413</xdr:rowOff>
    </xdr:to>
    <xdr:cxnSp macro="">
      <xdr:nvCxnSpPr>
        <xdr:cNvPr id="449" name="直線コネクタ 448"/>
        <xdr:cNvCxnSpPr/>
      </xdr:nvCxnSpPr>
      <xdr:spPr>
        <a:xfrm flipV="1">
          <a:off x="14401800" y="3868335"/>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19981</xdr:rowOff>
    </xdr:from>
    <xdr:to>
      <xdr:col>22</xdr:col>
      <xdr:colOff>254000</xdr:colOff>
      <xdr:row>15</xdr:row>
      <xdr:rowOff>121581</xdr:rowOff>
    </xdr:to>
    <xdr:sp macro="" textlink="">
      <xdr:nvSpPr>
        <xdr:cNvPr id="450" name="フローチャート : 判断 449"/>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131758</xdr:rowOff>
    </xdr:from>
    <xdr:ext cx="762000" cy="259045"/>
    <xdr:sp macro="" textlink="">
      <xdr:nvSpPr>
        <xdr:cNvPr id="451" name="テキスト ボックス 450"/>
        <xdr:cNvSpPr txBox="1"/>
      </xdr:nvSpPr>
      <xdr:spPr>
        <a:xfrm>
          <a:off x="14909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129413</xdr:rowOff>
    </xdr:from>
    <xdr:to>
      <xdr:col>21</xdr:col>
      <xdr:colOff>0</xdr:colOff>
      <xdr:row>23</xdr:row>
      <xdr:rowOff>11049</xdr:rowOff>
    </xdr:to>
    <xdr:cxnSp macro="">
      <xdr:nvCxnSpPr>
        <xdr:cNvPr id="452" name="直線コネクタ 451"/>
        <xdr:cNvCxnSpPr/>
      </xdr:nvCxnSpPr>
      <xdr:spPr>
        <a:xfrm flipV="1">
          <a:off x="13512800" y="3901313"/>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50546</xdr:rowOff>
    </xdr:from>
    <xdr:to>
      <xdr:col>21</xdr:col>
      <xdr:colOff>50800</xdr:colOff>
      <xdr:row>15</xdr:row>
      <xdr:rowOff>152146</xdr:rowOff>
    </xdr:to>
    <xdr:sp macro="" textlink="">
      <xdr:nvSpPr>
        <xdr:cNvPr id="453" name="フローチャート : 判断 452"/>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162323</xdr:rowOff>
    </xdr:from>
    <xdr:ext cx="762000" cy="259045"/>
    <xdr:sp macro="" textlink="">
      <xdr:nvSpPr>
        <xdr:cNvPr id="454" name="テキスト ボックス 453"/>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55" name="フローチャート : 判断 454"/>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59241</xdr:rowOff>
    </xdr:from>
    <xdr:ext cx="762000" cy="259045"/>
    <xdr:sp macro="" textlink="">
      <xdr:nvSpPr>
        <xdr:cNvPr id="456" name="テキスト ボックス 455"/>
        <xdr:cNvSpPr txBox="1"/>
      </xdr:nvSpPr>
      <xdr:spPr>
        <a:xfrm>
          <a:off x="13131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21</xdr:row>
      <xdr:rowOff>45762</xdr:rowOff>
    </xdr:from>
    <xdr:to>
      <xdr:col>24</xdr:col>
      <xdr:colOff>609600</xdr:colOff>
      <xdr:row>21</xdr:row>
      <xdr:rowOff>147362</xdr:rowOff>
    </xdr:to>
    <xdr:sp macro="" textlink="">
      <xdr:nvSpPr>
        <xdr:cNvPr id="462" name="円/楕円 461"/>
        <xdr:cNvSpPr/>
      </xdr:nvSpPr>
      <xdr:spPr>
        <a:xfrm>
          <a:off x="16967200" y="364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113089</xdr:rowOff>
    </xdr:from>
    <xdr:ext cx="762000" cy="259045"/>
    <xdr:sp macro="" textlink="">
      <xdr:nvSpPr>
        <xdr:cNvPr id="463" name="将来負担の状況該当値テキスト"/>
        <xdr:cNvSpPr txBox="1"/>
      </xdr:nvSpPr>
      <xdr:spPr>
        <a:xfrm>
          <a:off x="17106900" y="3542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164.9</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77131</xdr:rowOff>
    </xdr:from>
    <xdr:to>
      <xdr:col>23</xdr:col>
      <xdr:colOff>457200</xdr:colOff>
      <xdr:row>22</xdr:row>
      <xdr:rowOff>7281</xdr:rowOff>
    </xdr:to>
    <xdr:sp macro="" textlink="">
      <xdr:nvSpPr>
        <xdr:cNvPr id="464" name="円/楕円 463"/>
        <xdr:cNvSpPr/>
      </xdr:nvSpPr>
      <xdr:spPr>
        <a:xfrm>
          <a:off x="16129000" y="367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163508</xdr:rowOff>
    </xdr:from>
    <xdr:ext cx="736600" cy="259045"/>
    <xdr:sp macro="" textlink="">
      <xdr:nvSpPr>
        <xdr:cNvPr id="465" name="テキスト ボックス 464"/>
        <xdr:cNvSpPr txBox="1"/>
      </xdr:nvSpPr>
      <xdr:spPr>
        <a:xfrm>
          <a:off x="15798800" y="3763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168.8</a:t>
          </a:r>
          <a:endParaRPr kumimoji="1" lang="ja-JP" altLang="en-US" sz="1000" b="1">
            <a:solidFill>
              <a:srgbClr val="FF0000"/>
            </a:solidFill>
            <a:latin typeface="ＭＳ Ｐゴシック"/>
          </a:endParaRPr>
        </a:p>
      </xdr:txBody>
    </xdr:sp>
    <xdr:clientData/>
  </xdr:oneCellAnchor>
  <xdr:twoCellAnchor>
    <xdr:from>
      <xdr:col>22</xdr:col>
      <xdr:colOff>152400</xdr:colOff>
      <xdr:row>22</xdr:row>
      <xdr:rowOff>45635</xdr:rowOff>
    </xdr:from>
    <xdr:to>
      <xdr:col>22</xdr:col>
      <xdr:colOff>254000</xdr:colOff>
      <xdr:row>22</xdr:row>
      <xdr:rowOff>147235</xdr:rowOff>
    </xdr:to>
    <xdr:sp macro="" textlink="">
      <xdr:nvSpPr>
        <xdr:cNvPr id="466" name="円/楕円 465"/>
        <xdr:cNvSpPr/>
      </xdr:nvSpPr>
      <xdr:spPr>
        <a:xfrm>
          <a:off x="15240000" y="381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132012</xdr:rowOff>
    </xdr:from>
    <xdr:ext cx="762000" cy="259045"/>
    <xdr:sp macro="" textlink="">
      <xdr:nvSpPr>
        <xdr:cNvPr id="467" name="テキスト ボックス 466"/>
        <xdr:cNvSpPr txBox="1"/>
      </xdr:nvSpPr>
      <xdr:spPr>
        <a:xfrm>
          <a:off x="14909800" y="390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186.2</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78613</xdr:rowOff>
    </xdr:from>
    <xdr:to>
      <xdr:col>21</xdr:col>
      <xdr:colOff>50800</xdr:colOff>
      <xdr:row>23</xdr:row>
      <xdr:rowOff>8763</xdr:rowOff>
    </xdr:to>
    <xdr:sp macro="" textlink="">
      <xdr:nvSpPr>
        <xdr:cNvPr id="468" name="円/楕円 467"/>
        <xdr:cNvSpPr/>
      </xdr:nvSpPr>
      <xdr:spPr>
        <a:xfrm>
          <a:off x="14351000" y="385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164990</xdr:rowOff>
    </xdr:from>
    <xdr:ext cx="762000" cy="259045"/>
    <xdr:sp macro="" textlink="">
      <xdr:nvSpPr>
        <xdr:cNvPr id="469" name="テキスト ボックス 468"/>
        <xdr:cNvSpPr txBox="1"/>
      </xdr:nvSpPr>
      <xdr:spPr>
        <a:xfrm>
          <a:off x="14020800" y="3936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190.3</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131699</xdr:rowOff>
    </xdr:from>
    <xdr:to>
      <xdr:col>19</xdr:col>
      <xdr:colOff>533400</xdr:colOff>
      <xdr:row>23</xdr:row>
      <xdr:rowOff>61849</xdr:rowOff>
    </xdr:to>
    <xdr:sp macro="" textlink="">
      <xdr:nvSpPr>
        <xdr:cNvPr id="470" name="円/楕円 469"/>
        <xdr:cNvSpPr/>
      </xdr:nvSpPr>
      <xdr:spPr>
        <a:xfrm>
          <a:off x="13462000" y="390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46626</xdr:rowOff>
    </xdr:from>
    <xdr:ext cx="762000" cy="259045"/>
    <xdr:sp macro="" textlink="">
      <xdr:nvSpPr>
        <xdr:cNvPr id="471" name="テキスト ボックス 470"/>
        <xdr:cNvSpPr txBox="1"/>
      </xdr:nvSpPr>
      <xdr:spPr>
        <a:xfrm>
          <a:off x="13131800" y="398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石川県小松市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108,655
107,021
371.05
43,257,868
42,668,703
547,991
24,842,591
65,595,072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164.9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集中改革プラン等の実施による職員数の削減により類似団体平均・全国平均を下回っている状況である。</a:t>
          </a:r>
        </a:p>
        <a:p>
          <a:r>
            <a:rPr kumimoji="1" lang="ja-JP" altLang="en-US" sz="1300">
              <a:latin typeface="ＭＳ Ｐゴシック"/>
            </a:rPr>
            <a:t>　経常収支比率の人件費分が低くなっているのは，上記理由だけでなく，公債費・補助費等の割合が類似団体平均・全国平均より高くなっているため，相対的に低くなっているという要因もある。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76200</xdr:rowOff>
    </xdr:from>
    <xdr:to>
      <xdr:col>7</xdr:col>
      <xdr:colOff>15875</xdr:colOff>
      <xdr:row>42</xdr:row>
      <xdr:rowOff>12700</xdr:rowOff>
    </xdr:to>
    <xdr:cxnSp macro="">
      <xdr:nvCxnSpPr>
        <xdr:cNvPr id="61" name="直線コネクタ 60"/>
        <xdr:cNvCxnSpPr/>
      </xdr:nvCxnSpPr>
      <xdr:spPr>
        <a:xfrm flipV="1">
          <a:off x="4826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76200</xdr:rowOff>
    </xdr:from>
    <xdr:to>
      <xdr:col>7</xdr:col>
      <xdr:colOff>104775</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107950</xdr:rowOff>
    </xdr:from>
    <xdr:to>
      <xdr:col>7</xdr:col>
      <xdr:colOff>15875</xdr:colOff>
      <xdr:row>33</xdr:row>
      <xdr:rowOff>120650</xdr:rowOff>
    </xdr:to>
    <xdr:cxnSp macro="">
      <xdr:nvCxnSpPr>
        <xdr:cNvPr id="66" name="直線コネクタ 65"/>
        <xdr:cNvCxnSpPr/>
      </xdr:nvCxnSpPr>
      <xdr:spPr>
        <a:xfrm>
          <a:off x="3987800" y="5765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118127</xdr:rowOff>
    </xdr:from>
    <xdr:ext cx="762000" cy="259045"/>
    <xdr:sp macro="" textlink="">
      <xdr:nvSpPr>
        <xdr:cNvPr id="67" name="人件費平均値テキスト"/>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146050</xdr:rowOff>
    </xdr:from>
    <xdr:to>
      <xdr:col>7</xdr:col>
      <xdr:colOff>66675</xdr:colOff>
      <xdr:row>36</xdr:row>
      <xdr:rowOff>76200</xdr:rowOff>
    </xdr:to>
    <xdr:sp macro="" textlink="">
      <xdr:nvSpPr>
        <xdr:cNvPr id="68" name="フローチャート : 判断 67"/>
        <xdr:cNvSpPr/>
      </xdr:nvSpPr>
      <xdr:spPr>
        <a:xfrm>
          <a:off x="47752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107950</xdr:rowOff>
    </xdr:from>
    <xdr:to>
      <xdr:col>5</xdr:col>
      <xdr:colOff>549275</xdr:colOff>
      <xdr:row>33</xdr:row>
      <xdr:rowOff>158750</xdr:rowOff>
    </xdr:to>
    <xdr:cxnSp macro="">
      <xdr:nvCxnSpPr>
        <xdr:cNvPr id="69" name="直線コネクタ 68"/>
        <xdr:cNvCxnSpPr/>
      </xdr:nvCxnSpPr>
      <xdr:spPr>
        <a:xfrm flipV="1">
          <a:off x="3098800" y="5765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146050</xdr:rowOff>
    </xdr:from>
    <xdr:to>
      <xdr:col>5</xdr:col>
      <xdr:colOff>600075</xdr:colOff>
      <xdr:row>36</xdr:row>
      <xdr:rowOff>76200</xdr:rowOff>
    </xdr:to>
    <xdr:sp macro="" textlink="">
      <xdr:nvSpPr>
        <xdr:cNvPr id="70" name="フローチャート :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60977</xdr:rowOff>
    </xdr:from>
    <xdr:ext cx="736600" cy="259045"/>
    <xdr:sp macro="" textlink="">
      <xdr:nvSpPr>
        <xdr:cNvPr id="71" name="テキスト ボックス 70"/>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158750</xdr:rowOff>
    </xdr:from>
    <xdr:to>
      <xdr:col>4</xdr:col>
      <xdr:colOff>346075</xdr:colOff>
      <xdr:row>34</xdr:row>
      <xdr:rowOff>38100</xdr:rowOff>
    </xdr:to>
    <xdr:cxnSp macro="">
      <xdr:nvCxnSpPr>
        <xdr:cNvPr id="72" name="直線コネクタ 71"/>
        <xdr:cNvCxnSpPr/>
      </xdr:nvCxnSpPr>
      <xdr:spPr>
        <a:xfrm flipV="1">
          <a:off x="2209800" y="5816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6350</xdr:rowOff>
    </xdr:from>
    <xdr:to>
      <xdr:col>4</xdr:col>
      <xdr:colOff>396875</xdr:colOff>
      <xdr:row>37</xdr:row>
      <xdr:rowOff>107950</xdr:rowOff>
    </xdr:to>
    <xdr:sp macro="" textlink="">
      <xdr:nvSpPr>
        <xdr:cNvPr id="73" name="フローチャート : 判断 72"/>
        <xdr:cNvSpPr/>
      </xdr:nvSpPr>
      <xdr:spPr>
        <a:xfrm>
          <a:off x="3048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92727</xdr:rowOff>
    </xdr:from>
    <xdr:ext cx="762000" cy="259045"/>
    <xdr:sp macro="" textlink="">
      <xdr:nvSpPr>
        <xdr:cNvPr id="74" name="テキスト ボックス 73"/>
        <xdr:cNvSpPr txBox="1"/>
      </xdr:nvSpPr>
      <xdr:spPr>
        <a:xfrm>
          <a:off x="2717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38100</xdr:rowOff>
    </xdr:from>
    <xdr:to>
      <xdr:col>3</xdr:col>
      <xdr:colOff>142875</xdr:colOff>
      <xdr:row>34</xdr:row>
      <xdr:rowOff>76200</xdr:rowOff>
    </xdr:to>
    <xdr:cxnSp macro="">
      <xdr:nvCxnSpPr>
        <xdr:cNvPr id="75" name="直線コネクタ 74"/>
        <xdr:cNvCxnSpPr/>
      </xdr:nvCxnSpPr>
      <xdr:spPr>
        <a:xfrm flipV="1">
          <a:off x="1320800" y="586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6350</xdr:rowOff>
    </xdr:from>
    <xdr:to>
      <xdr:col>3</xdr:col>
      <xdr:colOff>193675</xdr:colOff>
      <xdr:row>37</xdr:row>
      <xdr:rowOff>107950</xdr:rowOff>
    </xdr:to>
    <xdr:sp macro="" textlink="">
      <xdr:nvSpPr>
        <xdr:cNvPr id="76" name="フローチャート :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92727</xdr:rowOff>
    </xdr:from>
    <xdr:ext cx="762000" cy="259045"/>
    <xdr:sp macro="" textlink="">
      <xdr:nvSpPr>
        <xdr:cNvPr id="77" name="テキスト ボックス 76"/>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12700</xdr:rowOff>
    </xdr:from>
    <xdr:to>
      <xdr:col>1</xdr:col>
      <xdr:colOff>676275</xdr:colOff>
      <xdr:row>38</xdr:row>
      <xdr:rowOff>114300</xdr:rowOff>
    </xdr:to>
    <xdr:sp macro="" textlink="">
      <xdr:nvSpPr>
        <xdr:cNvPr id="78" name="フローチャート : 判断 77"/>
        <xdr:cNvSpPr/>
      </xdr:nvSpPr>
      <xdr:spPr>
        <a:xfrm>
          <a:off x="1270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99077</xdr:rowOff>
    </xdr:from>
    <xdr:ext cx="762000" cy="259045"/>
    <xdr:sp macro="" textlink="">
      <xdr:nvSpPr>
        <xdr:cNvPr id="79" name="テキスト ボックス 78"/>
        <xdr:cNvSpPr txBox="1"/>
      </xdr:nvSpPr>
      <xdr:spPr>
        <a:xfrm>
          <a:off x="939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69850</xdr:rowOff>
    </xdr:from>
    <xdr:to>
      <xdr:col>7</xdr:col>
      <xdr:colOff>66675</xdr:colOff>
      <xdr:row>34</xdr:row>
      <xdr:rowOff>0</xdr:rowOff>
    </xdr:to>
    <xdr:sp macro="" textlink="">
      <xdr:nvSpPr>
        <xdr:cNvPr id="85" name="円/楕円 84"/>
        <xdr:cNvSpPr/>
      </xdr:nvSpPr>
      <xdr:spPr>
        <a:xfrm>
          <a:off x="47752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86377</xdr:rowOff>
    </xdr:from>
    <xdr:ext cx="762000" cy="259045"/>
    <xdr:sp macro="" textlink="">
      <xdr:nvSpPr>
        <xdr:cNvPr id="86" name="人件費該当値テキスト"/>
        <xdr:cNvSpPr txBox="1"/>
      </xdr:nvSpPr>
      <xdr:spPr>
        <a:xfrm>
          <a:off x="49149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57150</xdr:rowOff>
    </xdr:from>
    <xdr:to>
      <xdr:col>5</xdr:col>
      <xdr:colOff>600075</xdr:colOff>
      <xdr:row>33</xdr:row>
      <xdr:rowOff>158750</xdr:rowOff>
    </xdr:to>
    <xdr:sp macro="" textlink="">
      <xdr:nvSpPr>
        <xdr:cNvPr id="87" name="円/楕円 86"/>
        <xdr:cNvSpPr/>
      </xdr:nvSpPr>
      <xdr:spPr>
        <a:xfrm>
          <a:off x="3937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168927</xdr:rowOff>
    </xdr:from>
    <xdr:ext cx="736600" cy="259045"/>
    <xdr:sp macro="" textlink="">
      <xdr:nvSpPr>
        <xdr:cNvPr id="88" name="テキスト ボックス 87"/>
        <xdr:cNvSpPr txBox="1"/>
      </xdr:nvSpPr>
      <xdr:spPr>
        <a:xfrm>
          <a:off x="3606800" y="548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107950</xdr:rowOff>
    </xdr:from>
    <xdr:to>
      <xdr:col>4</xdr:col>
      <xdr:colOff>396875</xdr:colOff>
      <xdr:row>34</xdr:row>
      <xdr:rowOff>38100</xdr:rowOff>
    </xdr:to>
    <xdr:sp macro="" textlink="">
      <xdr:nvSpPr>
        <xdr:cNvPr id="89" name="円/楕円 88"/>
        <xdr:cNvSpPr/>
      </xdr:nvSpPr>
      <xdr:spPr>
        <a:xfrm>
          <a:off x="30480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48277</xdr:rowOff>
    </xdr:from>
    <xdr:ext cx="762000" cy="259045"/>
    <xdr:sp macro="" textlink="">
      <xdr:nvSpPr>
        <xdr:cNvPr id="90" name="テキスト ボックス 89"/>
        <xdr:cNvSpPr txBox="1"/>
      </xdr:nvSpPr>
      <xdr:spPr>
        <a:xfrm>
          <a:off x="27178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158750</xdr:rowOff>
    </xdr:from>
    <xdr:to>
      <xdr:col>3</xdr:col>
      <xdr:colOff>193675</xdr:colOff>
      <xdr:row>34</xdr:row>
      <xdr:rowOff>88900</xdr:rowOff>
    </xdr:to>
    <xdr:sp macro="" textlink="">
      <xdr:nvSpPr>
        <xdr:cNvPr id="91" name="円/楕円 90"/>
        <xdr:cNvSpPr/>
      </xdr:nvSpPr>
      <xdr:spPr>
        <a:xfrm>
          <a:off x="21590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99077</xdr:rowOff>
    </xdr:from>
    <xdr:ext cx="762000" cy="259045"/>
    <xdr:sp macro="" textlink="">
      <xdr:nvSpPr>
        <xdr:cNvPr id="92" name="テキスト ボックス 91"/>
        <xdr:cNvSpPr txBox="1"/>
      </xdr:nvSpPr>
      <xdr:spPr>
        <a:xfrm>
          <a:off x="18288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25400</xdr:rowOff>
    </xdr:from>
    <xdr:to>
      <xdr:col>1</xdr:col>
      <xdr:colOff>676275</xdr:colOff>
      <xdr:row>34</xdr:row>
      <xdr:rowOff>127000</xdr:rowOff>
    </xdr:to>
    <xdr:sp macro="" textlink="">
      <xdr:nvSpPr>
        <xdr:cNvPr id="93" name="円/楕円 92"/>
        <xdr:cNvSpPr/>
      </xdr:nvSpPr>
      <xdr:spPr>
        <a:xfrm>
          <a:off x="12700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137177</xdr:rowOff>
    </xdr:from>
    <xdr:ext cx="762000" cy="259045"/>
    <xdr:sp macro="" textlink="">
      <xdr:nvSpPr>
        <xdr:cNvPr id="94" name="テキスト ボックス 93"/>
        <xdr:cNvSpPr txBox="1"/>
      </xdr:nvSpPr>
      <xdr:spPr>
        <a:xfrm>
          <a:off x="9398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物件費に係る経常収支比率は、類似団体平均・全国平均を下回っているが、給食業務の委託等による増加及び経常収支比率の分母である経常一般財源等の減少により、前年度から増加となった。</a:t>
          </a:r>
        </a:p>
        <a:p>
          <a:r>
            <a:rPr kumimoji="1" lang="ja-JP" altLang="en-US" sz="1300">
              <a:latin typeface="ＭＳ Ｐゴシック"/>
            </a:rPr>
            <a:t>　今後も事業の３ム（ムリ・ムダ・ムラ）改善や委託料の全庁的精査・見直し等に努め、固定費の圧縮を図る。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105228</xdr:rowOff>
    </xdr:to>
    <xdr:cxnSp macro="">
      <xdr:nvCxnSpPr>
        <xdr:cNvPr id="124" name="直線コネクタ 123"/>
        <xdr:cNvCxnSpPr/>
      </xdr:nvCxnSpPr>
      <xdr:spPr>
        <a:xfrm flipV="1">
          <a:off x="16510000" y="23313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77305</xdr:rowOff>
    </xdr:from>
    <xdr:ext cx="762000" cy="259045"/>
    <xdr:sp macro="" textlink="">
      <xdr:nvSpPr>
        <xdr:cNvPr id="125" name="物件費最小値テキスト"/>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22</xdr:row>
      <xdr:rowOff>105228</xdr:rowOff>
    </xdr:from>
    <xdr:to>
      <xdr:col>24</xdr:col>
      <xdr:colOff>120650</xdr:colOff>
      <xdr:row>22</xdr:row>
      <xdr:rowOff>105228</xdr:rowOff>
    </xdr:to>
    <xdr:cxnSp macro="">
      <xdr:nvCxnSpPr>
        <xdr:cNvPr id="126" name="直線コネクタ 125"/>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97064</xdr:rowOff>
    </xdr:from>
    <xdr:to>
      <xdr:col>24</xdr:col>
      <xdr:colOff>31750</xdr:colOff>
      <xdr:row>15</xdr:row>
      <xdr:rowOff>162379</xdr:rowOff>
    </xdr:to>
    <xdr:cxnSp macro="">
      <xdr:nvCxnSpPr>
        <xdr:cNvPr id="129" name="直線コネクタ 128"/>
        <xdr:cNvCxnSpPr/>
      </xdr:nvCxnSpPr>
      <xdr:spPr>
        <a:xfrm>
          <a:off x="15671800" y="266881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2013</xdr:rowOff>
    </xdr:from>
    <xdr:ext cx="762000" cy="259045"/>
    <xdr:sp macro="" textlink="">
      <xdr:nvSpPr>
        <xdr:cNvPr id="130"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29936</xdr:rowOff>
    </xdr:from>
    <xdr:to>
      <xdr:col>24</xdr:col>
      <xdr:colOff>82550</xdr:colOff>
      <xdr:row>17</xdr:row>
      <xdr:rowOff>131536</xdr:rowOff>
    </xdr:to>
    <xdr:sp macro="" textlink="">
      <xdr:nvSpPr>
        <xdr:cNvPr id="131" name="フローチャート : 判断 130"/>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97064</xdr:rowOff>
    </xdr:from>
    <xdr:to>
      <xdr:col>22</xdr:col>
      <xdr:colOff>565150</xdr:colOff>
      <xdr:row>15</xdr:row>
      <xdr:rowOff>140607</xdr:rowOff>
    </xdr:to>
    <xdr:cxnSp macro="">
      <xdr:nvCxnSpPr>
        <xdr:cNvPr id="132" name="直線コネクタ 131"/>
        <xdr:cNvCxnSpPr/>
      </xdr:nvCxnSpPr>
      <xdr:spPr>
        <a:xfrm flipV="1">
          <a:off x="14782800" y="26688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125186</xdr:rowOff>
    </xdr:from>
    <xdr:to>
      <xdr:col>22</xdr:col>
      <xdr:colOff>615950</xdr:colOff>
      <xdr:row>17</xdr:row>
      <xdr:rowOff>55336</xdr:rowOff>
    </xdr:to>
    <xdr:sp macro="" textlink="">
      <xdr:nvSpPr>
        <xdr:cNvPr id="133" name="フローチャート : 判断 132"/>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40113</xdr:rowOff>
    </xdr:from>
    <xdr:ext cx="736600" cy="259045"/>
    <xdr:sp macro="" textlink="">
      <xdr:nvSpPr>
        <xdr:cNvPr id="134" name="テキスト ボックス 133"/>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64407</xdr:rowOff>
    </xdr:from>
    <xdr:to>
      <xdr:col>21</xdr:col>
      <xdr:colOff>361950</xdr:colOff>
      <xdr:row>15</xdr:row>
      <xdr:rowOff>140607</xdr:rowOff>
    </xdr:to>
    <xdr:cxnSp macro="">
      <xdr:nvCxnSpPr>
        <xdr:cNvPr id="135" name="直線コネクタ 134"/>
        <xdr:cNvCxnSpPr/>
      </xdr:nvCxnSpPr>
      <xdr:spPr>
        <a:xfrm>
          <a:off x="13893800" y="2636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9979</xdr:rowOff>
    </xdr:from>
    <xdr:to>
      <xdr:col>20</xdr:col>
      <xdr:colOff>158750</xdr:colOff>
      <xdr:row>15</xdr:row>
      <xdr:rowOff>64407</xdr:rowOff>
    </xdr:to>
    <xdr:cxnSp macro="">
      <xdr:nvCxnSpPr>
        <xdr:cNvPr id="138" name="直線コネクタ 137"/>
        <xdr:cNvCxnSpPr/>
      </xdr:nvCxnSpPr>
      <xdr:spPr>
        <a:xfrm>
          <a:off x="13004800" y="25817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27214</xdr:rowOff>
    </xdr:from>
    <xdr:to>
      <xdr:col>20</xdr:col>
      <xdr:colOff>209550</xdr:colOff>
      <xdr:row>16</xdr:row>
      <xdr:rowOff>128814</xdr:rowOff>
    </xdr:to>
    <xdr:sp macro="" textlink="">
      <xdr:nvSpPr>
        <xdr:cNvPr id="139" name="フローチャート : 判断 138"/>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113591</xdr:rowOff>
    </xdr:from>
    <xdr:ext cx="762000" cy="259045"/>
    <xdr:sp macro="" textlink="">
      <xdr:nvSpPr>
        <xdr:cNvPr id="140" name="テキスト ボックス 139"/>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41" name="フローチャート : 判断 140"/>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70048</xdr:rowOff>
    </xdr:from>
    <xdr:ext cx="762000" cy="259045"/>
    <xdr:sp macro="" textlink="">
      <xdr:nvSpPr>
        <xdr:cNvPr id="142" name="テキスト ボックス 141"/>
        <xdr:cNvSpPr txBox="1"/>
      </xdr:nvSpPr>
      <xdr:spPr>
        <a:xfrm>
          <a:off x="12623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111579</xdr:rowOff>
    </xdr:from>
    <xdr:to>
      <xdr:col>24</xdr:col>
      <xdr:colOff>82550</xdr:colOff>
      <xdr:row>16</xdr:row>
      <xdr:rowOff>41729</xdr:rowOff>
    </xdr:to>
    <xdr:sp macro="" textlink="">
      <xdr:nvSpPr>
        <xdr:cNvPr id="148" name="円/楕円 147"/>
        <xdr:cNvSpPr/>
      </xdr:nvSpPr>
      <xdr:spPr>
        <a:xfrm>
          <a:off x="164592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128106</xdr:rowOff>
    </xdr:from>
    <xdr:ext cx="762000" cy="259045"/>
    <xdr:sp macro="" textlink="">
      <xdr:nvSpPr>
        <xdr:cNvPr id="149" name="物件費該当値テキスト"/>
        <xdr:cNvSpPr txBox="1"/>
      </xdr:nvSpPr>
      <xdr:spPr>
        <a:xfrm>
          <a:off x="165989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46264</xdr:rowOff>
    </xdr:from>
    <xdr:to>
      <xdr:col>22</xdr:col>
      <xdr:colOff>615950</xdr:colOff>
      <xdr:row>15</xdr:row>
      <xdr:rowOff>147864</xdr:rowOff>
    </xdr:to>
    <xdr:sp macro="" textlink="">
      <xdr:nvSpPr>
        <xdr:cNvPr id="150" name="円/楕円 149"/>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158041</xdr:rowOff>
    </xdr:from>
    <xdr:ext cx="736600" cy="259045"/>
    <xdr:sp macro="" textlink="">
      <xdr:nvSpPr>
        <xdr:cNvPr id="151" name="テキスト ボックス 150"/>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89807</xdr:rowOff>
    </xdr:from>
    <xdr:to>
      <xdr:col>21</xdr:col>
      <xdr:colOff>412750</xdr:colOff>
      <xdr:row>16</xdr:row>
      <xdr:rowOff>19957</xdr:rowOff>
    </xdr:to>
    <xdr:sp macro="" textlink="">
      <xdr:nvSpPr>
        <xdr:cNvPr id="152" name="円/楕円 151"/>
        <xdr:cNvSpPr/>
      </xdr:nvSpPr>
      <xdr:spPr>
        <a:xfrm>
          <a:off x="14732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30134</xdr:rowOff>
    </xdr:from>
    <xdr:ext cx="762000" cy="259045"/>
    <xdr:sp macro="" textlink="">
      <xdr:nvSpPr>
        <xdr:cNvPr id="153" name="テキスト ボックス 152"/>
        <xdr:cNvSpPr txBox="1"/>
      </xdr:nvSpPr>
      <xdr:spPr>
        <a:xfrm>
          <a:off x="14401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13607</xdr:rowOff>
    </xdr:from>
    <xdr:to>
      <xdr:col>20</xdr:col>
      <xdr:colOff>209550</xdr:colOff>
      <xdr:row>15</xdr:row>
      <xdr:rowOff>115207</xdr:rowOff>
    </xdr:to>
    <xdr:sp macro="" textlink="">
      <xdr:nvSpPr>
        <xdr:cNvPr id="154" name="円/楕円 153"/>
        <xdr:cNvSpPr/>
      </xdr:nvSpPr>
      <xdr:spPr>
        <a:xfrm>
          <a:off x="13843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125384</xdr:rowOff>
    </xdr:from>
    <xdr:ext cx="762000" cy="259045"/>
    <xdr:sp macro="" textlink="">
      <xdr:nvSpPr>
        <xdr:cNvPr id="155" name="テキスト ボックス 154"/>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130629</xdr:rowOff>
    </xdr:from>
    <xdr:to>
      <xdr:col>19</xdr:col>
      <xdr:colOff>6350</xdr:colOff>
      <xdr:row>15</xdr:row>
      <xdr:rowOff>60779</xdr:rowOff>
    </xdr:to>
    <xdr:sp macro="" textlink="">
      <xdr:nvSpPr>
        <xdr:cNvPr id="156" name="円/楕円 155"/>
        <xdr:cNvSpPr/>
      </xdr:nvSpPr>
      <xdr:spPr>
        <a:xfrm>
          <a:off x="12954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70956</xdr:rowOff>
    </xdr:from>
    <xdr:ext cx="762000" cy="259045"/>
    <xdr:sp macro="" textlink="">
      <xdr:nvSpPr>
        <xdr:cNvPr id="157" name="テキスト ボックス 156"/>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の扶助費に係る経常収支比率は，前年度比１．４ポイント増加しており，扶助費全体としては年々増加傾向にある。今後も生活保護のうち医療扶助の適正化（ジェネリック医薬品推進など）などにより財政への影響を抑え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69850</xdr:rowOff>
    </xdr:to>
    <xdr:cxnSp macro="">
      <xdr:nvCxnSpPr>
        <xdr:cNvPr id="185" name="直線コネクタ 184"/>
        <xdr:cNvCxnSpPr/>
      </xdr:nvCxnSpPr>
      <xdr:spPr>
        <a:xfrm flipV="1">
          <a:off x="4826000" y="92138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6</xdr:col>
      <xdr:colOff>612775</xdr:colOff>
      <xdr:row>60</xdr:row>
      <xdr:rowOff>69850</xdr:rowOff>
    </xdr:from>
    <xdr:to>
      <xdr:col>7</xdr:col>
      <xdr:colOff>104775</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146050</xdr:rowOff>
    </xdr:from>
    <xdr:to>
      <xdr:col>7</xdr:col>
      <xdr:colOff>15875</xdr:colOff>
      <xdr:row>58</xdr:row>
      <xdr:rowOff>69850</xdr:rowOff>
    </xdr:to>
    <xdr:cxnSp macro="">
      <xdr:nvCxnSpPr>
        <xdr:cNvPr id="190" name="直線コネクタ 189"/>
        <xdr:cNvCxnSpPr/>
      </xdr:nvCxnSpPr>
      <xdr:spPr>
        <a:xfrm>
          <a:off x="3987800" y="974725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2" name="フローチャート :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127000</xdr:rowOff>
    </xdr:from>
    <xdr:to>
      <xdr:col>5</xdr:col>
      <xdr:colOff>549275</xdr:colOff>
      <xdr:row>56</xdr:row>
      <xdr:rowOff>146050</xdr:rowOff>
    </xdr:to>
    <xdr:cxnSp macro="">
      <xdr:nvCxnSpPr>
        <xdr:cNvPr id="193" name="直線コネクタ 192"/>
        <xdr:cNvCxnSpPr/>
      </xdr:nvCxnSpPr>
      <xdr:spPr>
        <a:xfrm>
          <a:off x="3098800" y="95567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4" name="フローチャート : 判断 193"/>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5" name="テキスト ボックス 194"/>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55</xdr:row>
      <xdr:rowOff>127000</xdr:rowOff>
    </xdr:to>
    <xdr:cxnSp macro="">
      <xdr:nvCxnSpPr>
        <xdr:cNvPr id="196" name="直線コネクタ 195"/>
        <xdr:cNvCxnSpPr/>
      </xdr:nvCxnSpPr>
      <xdr:spPr>
        <a:xfrm>
          <a:off x="2209800" y="93853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95250</xdr:rowOff>
    </xdr:from>
    <xdr:to>
      <xdr:col>4</xdr:col>
      <xdr:colOff>396875</xdr:colOff>
      <xdr:row>57</xdr:row>
      <xdr:rowOff>25400</xdr:rowOff>
    </xdr:to>
    <xdr:sp macro="" textlink="">
      <xdr:nvSpPr>
        <xdr:cNvPr id="197" name="フローチャート : 判断 196"/>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10177</xdr:rowOff>
    </xdr:from>
    <xdr:ext cx="762000" cy="259045"/>
    <xdr:sp macro="" textlink="">
      <xdr:nvSpPr>
        <xdr:cNvPr id="198" name="テキスト ボックス 197"/>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127000</xdr:rowOff>
    </xdr:to>
    <xdr:cxnSp macro="">
      <xdr:nvCxnSpPr>
        <xdr:cNvPr id="199" name="直線コネクタ 198"/>
        <xdr:cNvCxnSpPr/>
      </xdr:nvCxnSpPr>
      <xdr:spPr>
        <a:xfrm>
          <a:off x="1320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01" name="テキスト ボックス 200"/>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02" name="フローチャート : 判断 201"/>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03" name="テキスト ボックス 202"/>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19050</xdr:rowOff>
    </xdr:from>
    <xdr:to>
      <xdr:col>7</xdr:col>
      <xdr:colOff>66675</xdr:colOff>
      <xdr:row>58</xdr:row>
      <xdr:rowOff>120650</xdr:rowOff>
    </xdr:to>
    <xdr:sp macro="" textlink="">
      <xdr:nvSpPr>
        <xdr:cNvPr id="209" name="円/楕円 208"/>
        <xdr:cNvSpPr/>
      </xdr:nvSpPr>
      <xdr:spPr>
        <a:xfrm>
          <a:off x="4775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162577</xdr:rowOff>
    </xdr:from>
    <xdr:ext cx="762000" cy="259045"/>
    <xdr:sp macro="" textlink="">
      <xdr:nvSpPr>
        <xdr:cNvPr id="210" name="扶助費該当値テキスト"/>
        <xdr:cNvSpPr txBox="1"/>
      </xdr:nvSpPr>
      <xdr:spPr>
        <a:xfrm>
          <a:off x="4914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95250</xdr:rowOff>
    </xdr:from>
    <xdr:to>
      <xdr:col>5</xdr:col>
      <xdr:colOff>600075</xdr:colOff>
      <xdr:row>57</xdr:row>
      <xdr:rowOff>25400</xdr:rowOff>
    </xdr:to>
    <xdr:sp macro="" textlink="">
      <xdr:nvSpPr>
        <xdr:cNvPr id="211" name="円/楕円 210"/>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212" name="テキスト ボックス 211"/>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76200</xdr:rowOff>
    </xdr:from>
    <xdr:to>
      <xdr:col>4</xdr:col>
      <xdr:colOff>396875</xdr:colOff>
      <xdr:row>56</xdr:row>
      <xdr:rowOff>6350</xdr:rowOff>
    </xdr:to>
    <xdr:sp macro="" textlink="">
      <xdr:nvSpPr>
        <xdr:cNvPr id="213" name="円/楕円 212"/>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214" name="テキスト ボックス 213"/>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5" name="円/楕円 214"/>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6" name="テキスト ボックス 215"/>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7" name="円/楕円 216"/>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8" name="テキスト ボックス 217"/>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平成２１年度に公共下水道会計を法適用としたことにより平成２０年度（</a:t>
          </a:r>
          <a:r>
            <a:rPr lang="en-US" altLang="ja-JP" sz="1100" b="0" i="0" baseline="0">
              <a:solidFill>
                <a:schemeClr val="dk1"/>
              </a:solidFill>
              <a:effectLst/>
              <a:latin typeface="+mn-lt"/>
              <a:ea typeface="+mn-ea"/>
              <a:cs typeface="+mn-cs"/>
            </a:rPr>
            <a:t>16.2</a:t>
          </a:r>
          <a:r>
            <a:rPr lang="ja-JP" altLang="ja-JP" sz="1100" b="0" i="0" baseline="0">
              <a:solidFill>
                <a:schemeClr val="dk1"/>
              </a:solidFill>
              <a:effectLst/>
              <a:latin typeface="+mn-lt"/>
              <a:ea typeface="+mn-ea"/>
              <a:cs typeface="+mn-cs"/>
            </a:rPr>
            <a:t>）から２１年度にかけて大幅に改善している。（逆に補助費等の比率が上昇）</a:t>
          </a:r>
          <a:endParaRPr lang="ja-JP" altLang="ja-JP" sz="1400">
            <a:effectLst/>
          </a:endParaRPr>
        </a:p>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年度は、社会保障関係の特別会計への繰出が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したものの、</a:t>
          </a:r>
          <a:r>
            <a:rPr lang="ja-JP" altLang="en-US" sz="1100" b="0" i="0" baseline="0">
              <a:solidFill>
                <a:schemeClr val="dk1"/>
              </a:solidFill>
              <a:effectLst/>
              <a:latin typeface="+mn-lt"/>
              <a:ea typeface="+mn-ea"/>
              <a:cs typeface="+mn-cs"/>
            </a:rPr>
            <a:t>経常一般財源や臨時財政対策債</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大きく</a:t>
          </a:r>
          <a:r>
            <a:rPr lang="ja-JP" altLang="ja-JP" sz="1100" b="0" i="0" baseline="0">
              <a:solidFill>
                <a:schemeClr val="dk1"/>
              </a:solidFill>
              <a:effectLst/>
              <a:latin typeface="+mn-lt"/>
              <a:ea typeface="+mn-ea"/>
              <a:cs typeface="+mn-cs"/>
            </a:rPr>
            <a:t>減少したことにより、</a:t>
          </a:r>
          <a:r>
            <a:rPr lang="ja-JP" altLang="en-US" sz="1100" b="0" i="0" baseline="0">
              <a:solidFill>
                <a:schemeClr val="dk1"/>
              </a:solidFill>
              <a:effectLst/>
              <a:latin typeface="+mn-lt"/>
              <a:ea typeface="+mn-ea"/>
              <a:cs typeface="+mn-cs"/>
            </a:rPr>
            <a:t>０．１ポイントの増加とな</a:t>
          </a:r>
          <a:r>
            <a:rPr lang="ja-JP" altLang="ja-JP" sz="1100" b="0" i="0" baseline="0">
              <a:solidFill>
                <a:schemeClr val="dk1"/>
              </a:solidFill>
              <a:effectLst/>
              <a:latin typeface="+mn-lt"/>
              <a:ea typeface="+mn-ea"/>
              <a:cs typeface="+mn-cs"/>
            </a:rPr>
            <a:t>った。</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62</xdr:row>
      <xdr:rowOff>50800</xdr:rowOff>
    </xdr:to>
    <xdr:cxnSp macro="">
      <xdr:nvCxnSpPr>
        <xdr:cNvPr id="246" name="直線コネクタ 245"/>
        <xdr:cNvCxnSpPr/>
      </xdr:nvCxnSpPr>
      <xdr:spPr>
        <a:xfrm flipV="1">
          <a:off x="16510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165100</xdr:rowOff>
    </xdr:from>
    <xdr:to>
      <xdr:col>24</xdr:col>
      <xdr:colOff>31750</xdr:colOff>
      <xdr:row>55</xdr:row>
      <xdr:rowOff>6350</xdr:rowOff>
    </xdr:to>
    <xdr:cxnSp macro="">
      <xdr:nvCxnSpPr>
        <xdr:cNvPr id="251" name="直線コネクタ 250"/>
        <xdr:cNvCxnSpPr/>
      </xdr:nvCxnSpPr>
      <xdr:spPr>
        <a:xfrm>
          <a:off x="15671800" y="9423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2"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3" name="フローチャート :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152400</xdr:rowOff>
    </xdr:from>
    <xdr:to>
      <xdr:col>22</xdr:col>
      <xdr:colOff>565150</xdr:colOff>
      <xdr:row>54</xdr:row>
      <xdr:rowOff>165100</xdr:rowOff>
    </xdr:to>
    <xdr:cxnSp macro="">
      <xdr:nvCxnSpPr>
        <xdr:cNvPr id="254" name="直線コネクタ 253"/>
        <xdr:cNvCxnSpPr/>
      </xdr:nvCxnSpPr>
      <xdr:spPr>
        <a:xfrm>
          <a:off x="14782800" y="9410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63500</xdr:rowOff>
    </xdr:from>
    <xdr:to>
      <xdr:col>22</xdr:col>
      <xdr:colOff>615950</xdr:colOff>
      <xdr:row>56</xdr:row>
      <xdr:rowOff>165100</xdr:rowOff>
    </xdr:to>
    <xdr:sp macro="" textlink="">
      <xdr:nvSpPr>
        <xdr:cNvPr id="255" name="フローチャート : 判断 254"/>
        <xdr:cNvSpPr/>
      </xdr:nvSpPr>
      <xdr:spPr>
        <a:xfrm>
          <a:off x="15621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149877</xdr:rowOff>
    </xdr:from>
    <xdr:ext cx="736600" cy="259045"/>
    <xdr:sp macro="" textlink="">
      <xdr:nvSpPr>
        <xdr:cNvPr id="256" name="テキスト ボックス 255"/>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101600</xdr:rowOff>
    </xdr:from>
    <xdr:to>
      <xdr:col>21</xdr:col>
      <xdr:colOff>361950</xdr:colOff>
      <xdr:row>54</xdr:row>
      <xdr:rowOff>152400</xdr:rowOff>
    </xdr:to>
    <xdr:cxnSp macro="">
      <xdr:nvCxnSpPr>
        <xdr:cNvPr id="257" name="直線コネクタ 256"/>
        <xdr:cNvCxnSpPr/>
      </xdr:nvCxnSpPr>
      <xdr:spPr>
        <a:xfrm>
          <a:off x="13893800" y="9359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9" name="テキスト ボックス 258"/>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101600</xdr:rowOff>
    </xdr:from>
    <xdr:to>
      <xdr:col>20</xdr:col>
      <xdr:colOff>158750</xdr:colOff>
      <xdr:row>54</xdr:row>
      <xdr:rowOff>165100</xdr:rowOff>
    </xdr:to>
    <xdr:cxnSp macro="">
      <xdr:nvCxnSpPr>
        <xdr:cNvPr id="260" name="直線コネクタ 259"/>
        <xdr:cNvCxnSpPr/>
      </xdr:nvCxnSpPr>
      <xdr:spPr>
        <a:xfrm flipV="1">
          <a:off x="13004800" y="9359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61" name="フローチャート : 判断 260"/>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111777</xdr:rowOff>
    </xdr:from>
    <xdr:ext cx="762000" cy="259045"/>
    <xdr:sp macro="" textlink="">
      <xdr:nvSpPr>
        <xdr:cNvPr id="262" name="テキスト ボックス 261"/>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3" name="フローチャート : 判断 262"/>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4" name="テキスト ボックス 263"/>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127000</xdr:rowOff>
    </xdr:from>
    <xdr:to>
      <xdr:col>24</xdr:col>
      <xdr:colOff>82550</xdr:colOff>
      <xdr:row>55</xdr:row>
      <xdr:rowOff>57150</xdr:rowOff>
    </xdr:to>
    <xdr:sp macro="" textlink="">
      <xdr:nvSpPr>
        <xdr:cNvPr id="270" name="円/楕円 269"/>
        <xdr:cNvSpPr/>
      </xdr:nvSpPr>
      <xdr:spPr>
        <a:xfrm>
          <a:off x="16459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143527</xdr:rowOff>
    </xdr:from>
    <xdr:ext cx="762000" cy="259045"/>
    <xdr:sp macro="" textlink="">
      <xdr:nvSpPr>
        <xdr:cNvPr id="271" name="その他該当値テキスト"/>
        <xdr:cNvSpPr txBox="1"/>
      </xdr:nvSpPr>
      <xdr:spPr>
        <a:xfrm>
          <a:off x="165989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114300</xdr:rowOff>
    </xdr:from>
    <xdr:to>
      <xdr:col>22</xdr:col>
      <xdr:colOff>615950</xdr:colOff>
      <xdr:row>55</xdr:row>
      <xdr:rowOff>44450</xdr:rowOff>
    </xdr:to>
    <xdr:sp macro="" textlink="">
      <xdr:nvSpPr>
        <xdr:cNvPr id="272" name="円/楕円 271"/>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54627</xdr:rowOff>
    </xdr:from>
    <xdr:ext cx="736600" cy="259045"/>
    <xdr:sp macro="" textlink="">
      <xdr:nvSpPr>
        <xdr:cNvPr id="273" name="テキスト ボックス 272"/>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101600</xdr:rowOff>
    </xdr:from>
    <xdr:to>
      <xdr:col>21</xdr:col>
      <xdr:colOff>412750</xdr:colOff>
      <xdr:row>55</xdr:row>
      <xdr:rowOff>31750</xdr:rowOff>
    </xdr:to>
    <xdr:sp macro="" textlink="">
      <xdr:nvSpPr>
        <xdr:cNvPr id="274" name="円/楕円 273"/>
        <xdr:cNvSpPr/>
      </xdr:nvSpPr>
      <xdr:spPr>
        <a:xfrm>
          <a:off x="14732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41927</xdr:rowOff>
    </xdr:from>
    <xdr:ext cx="762000" cy="259045"/>
    <xdr:sp macro="" textlink="">
      <xdr:nvSpPr>
        <xdr:cNvPr id="275" name="テキスト ボックス 274"/>
        <xdr:cNvSpPr txBox="1"/>
      </xdr:nvSpPr>
      <xdr:spPr>
        <a:xfrm>
          <a:off x="14401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50800</xdr:rowOff>
    </xdr:from>
    <xdr:to>
      <xdr:col>20</xdr:col>
      <xdr:colOff>209550</xdr:colOff>
      <xdr:row>54</xdr:row>
      <xdr:rowOff>152400</xdr:rowOff>
    </xdr:to>
    <xdr:sp macro="" textlink="">
      <xdr:nvSpPr>
        <xdr:cNvPr id="276" name="円/楕円 275"/>
        <xdr:cNvSpPr/>
      </xdr:nvSpPr>
      <xdr:spPr>
        <a:xfrm>
          <a:off x="13843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162577</xdr:rowOff>
    </xdr:from>
    <xdr:ext cx="762000" cy="259045"/>
    <xdr:sp macro="" textlink="">
      <xdr:nvSpPr>
        <xdr:cNvPr id="277" name="テキスト ボックス 276"/>
        <xdr:cNvSpPr txBox="1"/>
      </xdr:nvSpPr>
      <xdr:spPr>
        <a:xfrm>
          <a:off x="13512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114300</xdr:rowOff>
    </xdr:from>
    <xdr:to>
      <xdr:col>19</xdr:col>
      <xdr:colOff>6350</xdr:colOff>
      <xdr:row>55</xdr:row>
      <xdr:rowOff>44450</xdr:rowOff>
    </xdr:to>
    <xdr:sp macro="" textlink="">
      <xdr:nvSpPr>
        <xdr:cNvPr id="278" name="円/楕円 277"/>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54627</xdr:rowOff>
    </xdr:from>
    <xdr:ext cx="762000" cy="259045"/>
    <xdr:sp macro="" textlink="">
      <xdr:nvSpPr>
        <xdr:cNvPr id="279" name="テキスト ボックス 278"/>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平成２１年度に公共下水道会計を法適用としたことにより平成２０年度（</a:t>
          </a:r>
          <a:r>
            <a:rPr kumimoji="1" lang="en-US" altLang="ja-JP" sz="1100">
              <a:latin typeface="ＭＳ Ｐゴシック"/>
            </a:rPr>
            <a:t>6.6</a:t>
          </a:r>
          <a:r>
            <a:rPr kumimoji="1" lang="ja-JP" altLang="en-US" sz="1100">
              <a:latin typeface="ＭＳ Ｐゴシック"/>
            </a:rPr>
            <a:t>）から</a:t>
          </a:r>
          <a:r>
            <a:rPr kumimoji="1" lang="en-US" altLang="ja-JP" sz="1100">
              <a:latin typeface="ＭＳ Ｐゴシック"/>
            </a:rPr>
            <a:t>21</a:t>
          </a:r>
          <a:r>
            <a:rPr kumimoji="1" lang="ja-JP" altLang="en-US" sz="1100">
              <a:latin typeface="ＭＳ Ｐゴシック"/>
            </a:rPr>
            <a:t>年度にかけて大幅に悪化したが、それ以降は比率としては横ばい状態となっている。</a:t>
          </a:r>
        </a:p>
        <a:p>
          <a:r>
            <a:rPr kumimoji="1" lang="ja-JP" altLang="en-US" sz="1100">
              <a:latin typeface="ＭＳ Ｐゴシック"/>
            </a:rPr>
            <a:t>　県内平均は下回っているものの、類似団体平均・全国平均は上回っている。</a:t>
          </a:r>
        </a:p>
        <a:p>
          <a:r>
            <a:rPr kumimoji="1" lang="ja-JP" altLang="en-US" sz="1100">
              <a:latin typeface="ＭＳ Ｐゴシック"/>
            </a:rPr>
            <a:t>　その要因は公共下水道事業への繰出しの割合の高さにある。公共下水道事業においては、①市域が広い、②集落が平坦部に点在している、などにより整備費用が多額となるため企業債発行額が増加した結果、公債費繰出が多額となっており、①整備計画の見直し、②接続促進策の実施による料金収入の確保などにより繰出金の圧縮を目指してい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16510</xdr:rowOff>
    </xdr:to>
    <xdr:cxnSp macro="">
      <xdr:nvCxnSpPr>
        <xdr:cNvPr id="306" name="直線コネクタ 305"/>
        <xdr:cNvCxnSpPr/>
      </xdr:nvCxnSpPr>
      <xdr:spPr>
        <a:xfrm flipV="1">
          <a:off x="16510000" y="57429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160037</xdr:rowOff>
    </xdr:from>
    <xdr:ext cx="762000" cy="259045"/>
    <xdr:sp macro="" textlink="">
      <xdr:nvSpPr>
        <xdr:cNvPr id="307" name="補助費等最小値テキスト"/>
        <xdr:cNvSpPr txBox="1"/>
      </xdr:nvSpPr>
      <xdr:spPr>
        <a:xfrm>
          <a:off x="16598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628650</xdr:colOff>
      <xdr:row>41</xdr:row>
      <xdr:rowOff>16510</xdr:rowOff>
    </xdr:from>
    <xdr:to>
      <xdr:col>24</xdr:col>
      <xdr:colOff>120650</xdr:colOff>
      <xdr:row>41</xdr:row>
      <xdr:rowOff>16510</xdr:rowOff>
    </xdr:to>
    <xdr:cxnSp macro="">
      <xdr:nvCxnSpPr>
        <xdr:cNvPr id="308" name="直線コネクタ 307"/>
        <xdr:cNvCxnSpPr/>
      </xdr:nvCxnSpPr>
      <xdr:spPr>
        <a:xfrm>
          <a:off x="16421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73660</xdr:rowOff>
    </xdr:from>
    <xdr:to>
      <xdr:col>24</xdr:col>
      <xdr:colOff>31750</xdr:colOff>
      <xdr:row>38</xdr:row>
      <xdr:rowOff>88900</xdr:rowOff>
    </xdr:to>
    <xdr:cxnSp macro="">
      <xdr:nvCxnSpPr>
        <xdr:cNvPr id="311" name="直線コネクタ 310"/>
        <xdr:cNvCxnSpPr/>
      </xdr:nvCxnSpPr>
      <xdr:spPr>
        <a:xfrm flipV="1">
          <a:off x="15671800" y="6588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58437</xdr:rowOff>
    </xdr:from>
    <xdr:ext cx="762000" cy="259045"/>
    <xdr:sp macro="" textlink="">
      <xdr:nvSpPr>
        <xdr:cNvPr id="312" name="補助費等平均値テキスト"/>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13" name="フローチャート : 判断 312"/>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81280</xdr:rowOff>
    </xdr:from>
    <xdr:to>
      <xdr:col>22</xdr:col>
      <xdr:colOff>565150</xdr:colOff>
      <xdr:row>38</xdr:row>
      <xdr:rowOff>88900</xdr:rowOff>
    </xdr:to>
    <xdr:cxnSp macro="">
      <xdr:nvCxnSpPr>
        <xdr:cNvPr id="314" name="直線コネクタ 313"/>
        <xdr:cNvCxnSpPr/>
      </xdr:nvCxnSpPr>
      <xdr:spPr>
        <a:xfrm>
          <a:off x="14782800" y="6596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129540</xdr:rowOff>
    </xdr:from>
    <xdr:to>
      <xdr:col>22</xdr:col>
      <xdr:colOff>615950</xdr:colOff>
      <xdr:row>37</xdr:row>
      <xdr:rowOff>59690</xdr:rowOff>
    </xdr:to>
    <xdr:sp macro="" textlink="">
      <xdr:nvSpPr>
        <xdr:cNvPr id="315" name="フローチャート : 判断 314"/>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69867</xdr:rowOff>
    </xdr:from>
    <xdr:ext cx="736600" cy="259045"/>
    <xdr:sp macro="" textlink="">
      <xdr:nvSpPr>
        <xdr:cNvPr id="316" name="テキスト ボックス 315"/>
        <xdr:cNvSpPr txBox="1"/>
      </xdr:nvSpPr>
      <xdr:spPr>
        <a:xfrm>
          <a:off x="15290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50800</xdr:rowOff>
    </xdr:from>
    <xdr:to>
      <xdr:col>21</xdr:col>
      <xdr:colOff>361950</xdr:colOff>
      <xdr:row>38</xdr:row>
      <xdr:rowOff>81280</xdr:rowOff>
    </xdr:to>
    <xdr:cxnSp macro="">
      <xdr:nvCxnSpPr>
        <xdr:cNvPr id="317" name="直線コネクタ 316"/>
        <xdr:cNvCxnSpPr/>
      </xdr:nvCxnSpPr>
      <xdr:spPr>
        <a:xfrm>
          <a:off x="13893800" y="6565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8" name="フローチャート : 判断 317"/>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54627</xdr:rowOff>
    </xdr:from>
    <xdr:ext cx="762000" cy="259045"/>
    <xdr:sp macro="" textlink="">
      <xdr:nvSpPr>
        <xdr:cNvPr id="319" name="テキスト ボックス 318"/>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50800</xdr:rowOff>
    </xdr:from>
    <xdr:to>
      <xdr:col>20</xdr:col>
      <xdr:colOff>158750</xdr:colOff>
      <xdr:row>38</xdr:row>
      <xdr:rowOff>73660</xdr:rowOff>
    </xdr:to>
    <xdr:cxnSp macro="">
      <xdr:nvCxnSpPr>
        <xdr:cNvPr id="320" name="直線コネクタ 319"/>
        <xdr:cNvCxnSpPr/>
      </xdr:nvCxnSpPr>
      <xdr:spPr>
        <a:xfrm flipV="1">
          <a:off x="13004800" y="6565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106680</xdr:rowOff>
    </xdr:from>
    <xdr:to>
      <xdr:col>20</xdr:col>
      <xdr:colOff>209550</xdr:colOff>
      <xdr:row>37</xdr:row>
      <xdr:rowOff>36830</xdr:rowOff>
    </xdr:to>
    <xdr:sp macro="" textlink="">
      <xdr:nvSpPr>
        <xdr:cNvPr id="321" name="フローチャート : 判断 320"/>
        <xdr:cNvSpPr/>
      </xdr:nvSpPr>
      <xdr:spPr>
        <a:xfrm>
          <a:off x="13843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47007</xdr:rowOff>
    </xdr:from>
    <xdr:ext cx="762000" cy="259045"/>
    <xdr:sp macro="" textlink="">
      <xdr:nvSpPr>
        <xdr:cNvPr id="322" name="テキスト ボックス 321"/>
        <xdr:cNvSpPr txBox="1"/>
      </xdr:nvSpPr>
      <xdr:spPr>
        <a:xfrm>
          <a:off x="13512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3" name="フローチャート : 判断 322"/>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24" name="テキスト ボックス 323"/>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22860</xdr:rowOff>
    </xdr:from>
    <xdr:to>
      <xdr:col>24</xdr:col>
      <xdr:colOff>82550</xdr:colOff>
      <xdr:row>38</xdr:row>
      <xdr:rowOff>124460</xdr:rowOff>
    </xdr:to>
    <xdr:sp macro="" textlink="">
      <xdr:nvSpPr>
        <xdr:cNvPr id="330" name="円/楕円 329"/>
        <xdr:cNvSpPr/>
      </xdr:nvSpPr>
      <xdr:spPr>
        <a:xfrm>
          <a:off x="16459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166387</xdr:rowOff>
    </xdr:from>
    <xdr:ext cx="762000" cy="259045"/>
    <xdr:sp macro="" textlink="">
      <xdr:nvSpPr>
        <xdr:cNvPr id="331" name="補助費等該当値テキスト"/>
        <xdr:cNvSpPr txBox="1"/>
      </xdr:nvSpPr>
      <xdr:spPr>
        <a:xfrm>
          <a:off x="165989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38100</xdr:rowOff>
    </xdr:from>
    <xdr:to>
      <xdr:col>22</xdr:col>
      <xdr:colOff>615950</xdr:colOff>
      <xdr:row>38</xdr:row>
      <xdr:rowOff>139700</xdr:rowOff>
    </xdr:to>
    <xdr:sp macro="" textlink="">
      <xdr:nvSpPr>
        <xdr:cNvPr id="332" name="円/楕円 331"/>
        <xdr:cNvSpPr/>
      </xdr:nvSpPr>
      <xdr:spPr>
        <a:xfrm>
          <a:off x="15621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124477</xdr:rowOff>
    </xdr:from>
    <xdr:ext cx="736600" cy="259045"/>
    <xdr:sp macro="" textlink="">
      <xdr:nvSpPr>
        <xdr:cNvPr id="333" name="テキスト ボックス 332"/>
        <xdr:cNvSpPr txBox="1"/>
      </xdr:nvSpPr>
      <xdr:spPr>
        <a:xfrm>
          <a:off x="15290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30480</xdr:rowOff>
    </xdr:from>
    <xdr:to>
      <xdr:col>21</xdr:col>
      <xdr:colOff>412750</xdr:colOff>
      <xdr:row>38</xdr:row>
      <xdr:rowOff>132080</xdr:rowOff>
    </xdr:to>
    <xdr:sp macro="" textlink="">
      <xdr:nvSpPr>
        <xdr:cNvPr id="334" name="円/楕円 333"/>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116857</xdr:rowOff>
    </xdr:from>
    <xdr:ext cx="762000" cy="259045"/>
    <xdr:sp macro="" textlink="">
      <xdr:nvSpPr>
        <xdr:cNvPr id="335" name="テキスト ボックス 334"/>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0</xdr:rowOff>
    </xdr:from>
    <xdr:to>
      <xdr:col>20</xdr:col>
      <xdr:colOff>209550</xdr:colOff>
      <xdr:row>38</xdr:row>
      <xdr:rowOff>101600</xdr:rowOff>
    </xdr:to>
    <xdr:sp macro="" textlink="">
      <xdr:nvSpPr>
        <xdr:cNvPr id="336" name="円/楕円 335"/>
        <xdr:cNvSpPr/>
      </xdr:nvSpPr>
      <xdr:spPr>
        <a:xfrm>
          <a:off x="13843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86377</xdr:rowOff>
    </xdr:from>
    <xdr:ext cx="762000" cy="259045"/>
    <xdr:sp macro="" textlink="">
      <xdr:nvSpPr>
        <xdr:cNvPr id="337" name="テキスト ボックス 336"/>
        <xdr:cNvSpPr txBox="1"/>
      </xdr:nvSpPr>
      <xdr:spPr>
        <a:xfrm>
          <a:off x="13512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22860</xdr:rowOff>
    </xdr:from>
    <xdr:to>
      <xdr:col>19</xdr:col>
      <xdr:colOff>6350</xdr:colOff>
      <xdr:row>38</xdr:row>
      <xdr:rowOff>124460</xdr:rowOff>
    </xdr:to>
    <xdr:sp macro="" textlink="">
      <xdr:nvSpPr>
        <xdr:cNvPr id="338" name="円/楕円 337"/>
        <xdr:cNvSpPr/>
      </xdr:nvSpPr>
      <xdr:spPr>
        <a:xfrm>
          <a:off x="12954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109237</xdr:rowOff>
    </xdr:from>
    <xdr:ext cx="762000" cy="259045"/>
    <xdr:sp macro="" textlink="">
      <xdr:nvSpPr>
        <xdr:cNvPr id="339" name="テキスト ボックス 338"/>
        <xdr:cNvSpPr txBox="1"/>
      </xdr:nvSpPr>
      <xdr:spPr>
        <a:xfrm>
          <a:off x="12623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元金と利子の比率は，費用である利子が大きく減少し，将来負担の軽減に繋がる元金償還額が大きく増加している。</a:t>
          </a:r>
        </a:p>
        <a:p>
          <a:r>
            <a:rPr kumimoji="1" lang="ja-JP" altLang="en-US" sz="1100">
              <a:latin typeface="ＭＳ Ｐゴシック"/>
            </a:rPr>
            <a:t>　過去に実施した大型プロジェクトや国の経済対策に伴って発行した市債の償還のピーク期は過ぎたものの、依然として経常経費に占める公債費の割合は高く、類似団体平均・全国平均を大きく上回る状況となっている。今後も引き続き、</a:t>
          </a:r>
        </a:p>
        <a:p>
          <a:r>
            <a:rPr kumimoji="1" lang="ja-JP" altLang="en-US" sz="1100">
              <a:latin typeface="ＭＳ Ｐゴシック"/>
            </a:rPr>
            <a:t>　①事業の選択と集中による市債発行額の管理</a:t>
          </a:r>
        </a:p>
        <a:p>
          <a:r>
            <a:rPr kumimoji="1" lang="ja-JP" altLang="en-US" sz="1100">
              <a:latin typeface="ＭＳ Ｐゴシック"/>
            </a:rPr>
            <a:t>　②財政状況に応じた繰上償還の実施</a:t>
          </a:r>
        </a:p>
        <a:p>
          <a:r>
            <a:rPr kumimoji="1" lang="ja-JP" altLang="en-US" sz="1100">
              <a:latin typeface="ＭＳ Ｐゴシック"/>
            </a:rPr>
            <a:t>などを通じて公債費の抑制に努める。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85852</xdr:rowOff>
    </xdr:from>
    <xdr:to>
      <xdr:col>7</xdr:col>
      <xdr:colOff>15875</xdr:colOff>
      <xdr:row>80</xdr:row>
      <xdr:rowOff>26415</xdr:rowOff>
    </xdr:to>
    <xdr:cxnSp macro="">
      <xdr:nvCxnSpPr>
        <xdr:cNvPr id="364" name="直線コネクタ 363"/>
        <xdr:cNvCxnSpPr/>
      </xdr:nvCxnSpPr>
      <xdr:spPr>
        <a:xfrm flipV="1">
          <a:off x="4826000" y="12773152"/>
          <a:ext cx="0" cy="969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5"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6" name="直線コネクタ 365"/>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74</xdr:row>
      <xdr:rowOff>85852</xdr:rowOff>
    </xdr:from>
    <xdr:to>
      <xdr:col>7</xdr:col>
      <xdr:colOff>104775</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165863</xdr:rowOff>
    </xdr:from>
    <xdr:to>
      <xdr:col>7</xdr:col>
      <xdr:colOff>15875</xdr:colOff>
      <xdr:row>80</xdr:row>
      <xdr:rowOff>26415</xdr:rowOff>
    </xdr:to>
    <xdr:cxnSp macro="">
      <xdr:nvCxnSpPr>
        <xdr:cNvPr id="369" name="直線コネクタ 368"/>
        <xdr:cNvCxnSpPr/>
      </xdr:nvCxnSpPr>
      <xdr:spPr>
        <a:xfrm>
          <a:off x="3987800" y="13710413"/>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0"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1" name="フローチャート :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165863</xdr:rowOff>
    </xdr:from>
    <xdr:to>
      <xdr:col>5</xdr:col>
      <xdr:colOff>549275</xdr:colOff>
      <xdr:row>79</xdr:row>
      <xdr:rowOff>165863</xdr:rowOff>
    </xdr:to>
    <xdr:cxnSp macro="">
      <xdr:nvCxnSpPr>
        <xdr:cNvPr id="372" name="直線コネクタ 371"/>
        <xdr:cNvCxnSpPr/>
      </xdr:nvCxnSpPr>
      <xdr:spPr>
        <a:xfrm>
          <a:off x="3098800" y="137104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37337</xdr:rowOff>
    </xdr:from>
    <xdr:to>
      <xdr:col>5</xdr:col>
      <xdr:colOff>600075</xdr:colOff>
      <xdr:row>77</xdr:row>
      <xdr:rowOff>138937</xdr:rowOff>
    </xdr:to>
    <xdr:sp macro="" textlink="">
      <xdr:nvSpPr>
        <xdr:cNvPr id="373" name="フローチャート :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149114</xdr:rowOff>
    </xdr:from>
    <xdr:ext cx="736600" cy="259045"/>
    <xdr:sp macro="" textlink="">
      <xdr:nvSpPr>
        <xdr:cNvPr id="374" name="テキスト ボックス 373"/>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165863</xdr:rowOff>
    </xdr:from>
    <xdr:to>
      <xdr:col>4</xdr:col>
      <xdr:colOff>346075</xdr:colOff>
      <xdr:row>80</xdr:row>
      <xdr:rowOff>35561</xdr:rowOff>
    </xdr:to>
    <xdr:cxnSp macro="">
      <xdr:nvCxnSpPr>
        <xdr:cNvPr id="375" name="直線コネクタ 374"/>
        <xdr:cNvCxnSpPr/>
      </xdr:nvCxnSpPr>
      <xdr:spPr>
        <a:xfrm flipV="1">
          <a:off x="2209800" y="137104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6" name="フローチャート : 判断 375"/>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77" name="テキスト ボックス 376"/>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35561</xdr:rowOff>
    </xdr:from>
    <xdr:to>
      <xdr:col>3</xdr:col>
      <xdr:colOff>142875</xdr:colOff>
      <xdr:row>80</xdr:row>
      <xdr:rowOff>81280</xdr:rowOff>
    </xdr:to>
    <xdr:cxnSp macro="">
      <xdr:nvCxnSpPr>
        <xdr:cNvPr id="378" name="直線コネクタ 377"/>
        <xdr:cNvCxnSpPr/>
      </xdr:nvCxnSpPr>
      <xdr:spPr>
        <a:xfrm flipV="1">
          <a:off x="1320800" y="137515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9" name="フローチャート : 判断 378"/>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46245</xdr:rowOff>
    </xdr:from>
    <xdr:ext cx="762000" cy="259045"/>
    <xdr:sp macro="" textlink="">
      <xdr:nvSpPr>
        <xdr:cNvPr id="380" name="テキスト ボックス 379"/>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81" name="フローチャート : 判断 380"/>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82" name="テキスト ボックス 381"/>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147065</xdr:rowOff>
    </xdr:from>
    <xdr:to>
      <xdr:col>7</xdr:col>
      <xdr:colOff>66675</xdr:colOff>
      <xdr:row>80</xdr:row>
      <xdr:rowOff>77215</xdr:rowOff>
    </xdr:to>
    <xdr:sp macro="" textlink="">
      <xdr:nvSpPr>
        <xdr:cNvPr id="388" name="円/楕円 387"/>
        <xdr:cNvSpPr/>
      </xdr:nvSpPr>
      <xdr:spPr>
        <a:xfrm>
          <a:off x="47752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55642</xdr:rowOff>
    </xdr:from>
    <xdr:ext cx="762000" cy="259045"/>
    <xdr:sp macro="" textlink="">
      <xdr:nvSpPr>
        <xdr:cNvPr id="389" name="公債費該当値テキスト"/>
        <xdr:cNvSpPr txBox="1"/>
      </xdr:nvSpPr>
      <xdr:spPr>
        <a:xfrm>
          <a:off x="4914900" y="1360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115063</xdr:rowOff>
    </xdr:from>
    <xdr:to>
      <xdr:col>5</xdr:col>
      <xdr:colOff>600075</xdr:colOff>
      <xdr:row>80</xdr:row>
      <xdr:rowOff>45213</xdr:rowOff>
    </xdr:to>
    <xdr:sp macro="" textlink="">
      <xdr:nvSpPr>
        <xdr:cNvPr id="390" name="円/楕円 389"/>
        <xdr:cNvSpPr/>
      </xdr:nvSpPr>
      <xdr:spPr>
        <a:xfrm>
          <a:off x="3937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29990</xdr:rowOff>
    </xdr:from>
    <xdr:ext cx="736600" cy="259045"/>
    <xdr:sp macro="" textlink="">
      <xdr:nvSpPr>
        <xdr:cNvPr id="391" name="テキスト ボックス 390"/>
        <xdr:cNvSpPr txBox="1"/>
      </xdr:nvSpPr>
      <xdr:spPr>
        <a:xfrm>
          <a:off x="3606800" y="1374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115063</xdr:rowOff>
    </xdr:from>
    <xdr:to>
      <xdr:col>4</xdr:col>
      <xdr:colOff>396875</xdr:colOff>
      <xdr:row>80</xdr:row>
      <xdr:rowOff>45213</xdr:rowOff>
    </xdr:to>
    <xdr:sp macro="" textlink="">
      <xdr:nvSpPr>
        <xdr:cNvPr id="392" name="円/楕円 391"/>
        <xdr:cNvSpPr/>
      </xdr:nvSpPr>
      <xdr:spPr>
        <a:xfrm>
          <a:off x="3048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29990</xdr:rowOff>
    </xdr:from>
    <xdr:ext cx="762000" cy="259045"/>
    <xdr:sp macro="" textlink="">
      <xdr:nvSpPr>
        <xdr:cNvPr id="393" name="テキスト ボックス 392"/>
        <xdr:cNvSpPr txBox="1"/>
      </xdr:nvSpPr>
      <xdr:spPr>
        <a:xfrm>
          <a:off x="2717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156211</xdr:rowOff>
    </xdr:from>
    <xdr:to>
      <xdr:col>3</xdr:col>
      <xdr:colOff>193675</xdr:colOff>
      <xdr:row>80</xdr:row>
      <xdr:rowOff>86361</xdr:rowOff>
    </xdr:to>
    <xdr:sp macro="" textlink="">
      <xdr:nvSpPr>
        <xdr:cNvPr id="394" name="円/楕円 393"/>
        <xdr:cNvSpPr/>
      </xdr:nvSpPr>
      <xdr:spPr>
        <a:xfrm>
          <a:off x="2159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71138</xdr:rowOff>
    </xdr:from>
    <xdr:ext cx="762000" cy="259045"/>
    <xdr:sp macro="" textlink="">
      <xdr:nvSpPr>
        <xdr:cNvPr id="395" name="テキスト ボックス 394"/>
        <xdr:cNvSpPr txBox="1"/>
      </xdr:nvSpPr>
      <xdr:spPr>
        <a:xfrm>
          <a:off x="1828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30480</xdr:rowOff>
    </xdr:from>
    <xdr:to>
      <xdr:col>1</xdr:col>
      <xdr:colOff>676275</xdr:colOff>
      <xdr:row>80</xdr:row>
      <xdr:rowOff>132080</xdr:rowOff>
    </xdr:to>
    <xdr:sp macro="" textlink="">
      <xdr:nvSpPr>
        <xdr:cNvPr id="396" name="円/楕円 395"/>
        <xdr:cNvSpPr/>
      </xdr:nvSpPr>
      <xdr:spPr>
        <a:xfrm>
          <a:off x="1270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116857</xdr:rowOff>
    </xdr:from>
    <xdr:ext cx="762000" cy="259045"/>
    <xdr:sp macro="" textlink="">
      <xdr:nvSpPr>
        <xdr:cNvPr id="397" name="テキスト ボックス 396"/>
        <xdr:cNvSpPr txBox="1"/>
      </xdr:nvSpPr>
      <xdr:spPr>
        <a:xfrm>
          <a:off x="939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本市は公債費の割合が高いことから、逆に公債費以外の割合が低くなっている。</a:t>
          </a:r>
          <a:endParaRPr lang="ja-JP" altLang="ja-JP" sz="1400">
            <a:effectLst/>
          </a:endParaRPr>
        </a:p>
        <a:p>
          <a:pPr rtl="0"/>
          <a:r>
            <a:rPr lang="ja-JP" altLang="ja-JP" sz="1100" b="0" i="0" baseline="0">
              <a:solidFill>
                <a:schemeClr val="dk1"/>
              </a:solidFill>
              <a:effectLst/>
              <a:latin typeface="+mn-lt"/>
              <a:ea typeface="+mn-ea"/>
              <a:cs typeface="+mn-cs"/>
            </a:rPr>
            <a:t>　特に人件費については、職員数の削減効果も相まって相対的に数値が低くなっている。また、物件費についても事業の３ム（ムリ・ムダ・ムラ）業務改善や固定費の圧縮，委託料の全庁的精査・見直し等に努めている。</a:t>
          </a:r>
          <a:endParaRPr lang="ja-JP" altLang="ja-JP" sz="1400">
            <a:effectLst/>
          </a:endParaRPr>
        </a:p>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経常経費充当一財は減少したもの</a:t>
          </a:r>
          <a:r>
            <a:rPr lang="ja-JP" altLang="ja-JP" sz="1100" b="0" i="0" baseline="0">
              <a:solidFill>
                <a:schemeClr val="dk1"/>
              </a:solidFill>
              <a:effectLst/>
              <a:latin typeface="+mn-lt"/>
              <a:ea typeface="+mn-ea"/>
              <a:cs typeface="+mn-cs"/>
            </a:rPr>
            <a:t>の、経常一般財源や臨時財政対策債が大きく減少したことにより、</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ポイントの増加となった。</a:t>
          </a:r>
          <a:endParaRPr lang="ja-JP" altLang="ja-JP">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14986</xdr:rowOff>
    </xdr:from>
    <xdr:to>
      <xdr:col>24</xdr:col>
      <xdr:colOff>31750</xdr:colOff>
      <xdr:row>80</xdr:row>
      <xdr:rowOff>49276</xdr:rowOff>
    </xdr:to>
    <xdr:cxnSp macro="">
      <xdr:nvCxnSpPr>
        <xdr:cNvPr id="423" name="直線コネクタ 422"/>
        <xdr:cNvCxnSpPr/>
      </xdr:nvCxnSpPr>
      <xdr:spPr>
        <a:xfrm flipV="1">
          <a:off x="16510000" y="12873736"/>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4"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5" name="直線コネクタ 424"/>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101363</xdr:rowOff>
    </xdr:from>
    <xdr:ext cx="762000" cy="259045"/>
    <xdr:sp macro="" textlink="">
      <xdr:nvSpPr>
        <xdr:cNvPr id="426"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66.3</a:t>
          </a:r>
          <a:endParaRPr kumimoji="1" lang="ja-JP" altLang="en-US" sz="1000" b="1">
            <a:latin typeface="ＭＳ Ｐゴシック"/>
          </a:endParaRPr>
        </a:p>
      </xdr:txBody>
    </xdr:sp>
    <xdr:clientData/>
  </xdr:oneCellAnchor>
  <xdr:twoCellAnchor>
    <xdr:from>
      <xdr:col>23</xdr:col>
      <xdr:colOff>628650</xdr:colOff>
      <xdr:row>75</xdr:row>
      <xdr:rowOff>14986</xdr:rowOff>
    </xdr:from>
    <xdr:to>
      <xdr:col>24</xdr:col>
      <xdr:colOff>120650</xdr:colOff>
      <xdr:row>75</xdr:row>
      <xdr:rowOff>14986</xdr:rowOff>
    </xdr:to>
    <xdr:cxnSp macro="">
      <xdr:nvCxnSpPr>
        <xdr:cNvPr id="427" name="直線コネクタ 426"/>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101854</xdr:rowOff>
    </xdr:from>
    <xdr:to>
      <xdr:col>24</xdr:col>
      <xdr:colOff>31750</xdr:colOff>
      <xdr:row>76</xdr:row>
      <xdr:rowOff>21844</xdr:rowOff>
    </xdr:to>
    <xdr:cxnSp macro="">
      <xdr:nvCxnSpPr>
        <xdr:cNvPr id="428" name="直線コネクタ 427"/>
        <xdr:cNvCxnSpPr/>
      </xdr:nvCxnSpPr>
      <xdr:spPr>
        <a:xfrm>
          <a:off x="15671800" y="1296060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162577</xdr:rowOff>
    </xdr:from>
    <xdr:ext cx="762000" cy="259045"/>
    <xdr:sp macro="" textlink="">
      <xdr:nvSpPr>
        <xdr:cNvPr id="429"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30" name="フローチャート : 判断 429"/>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83566</xdr:rowOff>
    </xdr:from>
    <xdr:to>
      <xdr:col>22</xdr:col>
      <xdr:colOff>565150</xdr:colOff>
      <xdr:row>75</xdr:row>
      <xdr:rowOff>101854</xdr:rowOff>
    </xdr:to>
    <xdr:cxnSp macro="">
      <xdr:nvCxnSpPr>
        <xdr:cNvPr id="431" name="直線コネクタ 430"/>
        <xdr:cNvCxnSpPr/>
      </xdr:nvCxnSpPr>
      <xdr:spPr>
        <a:xfrm>
          <a:off x="14782800" y="129423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76200</xdr:rowOff>
    </xdr:from>
    <xdr:to>
      <xdr:col>22</xdr:col>
      <xdr:colOff>615950</xdr:colOff>
      <xdr:row>77</xdr:row>
      <xdr:rowOff>6350</xdr:rowOff>
    </xdr:to>
    <xdr:sp macro="" textlink="">
      <xdr:nvSpPr>
        <xdr:cNvPr id="432" name="フローチャート : 判断 431"/>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162577</xdr:rowOff>
    </xdr:from>
    <xdr:ext cx="736600" cy="259045"/>
    <xdr:sp macro="" textlink="">
      <xdr:nvSpPr>
        <xdr:cNvPr id="433" name="テキスト ボックス 432"/>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163576</xdr:rowOff>
    </xdr:from>
    <xdr:to>
      <xdr:col>21</xdr:col>
      <xdr:colOff>361950</xdr:colOff>
      <xdr:row>75</xdr:row>
      <xdr:rowOff>83566</xdr:rowOff>
    </xdr:to>
    <xdr:cxnSp macro="">
      <xdr:nvCxnSpPr>
        <xdr:cNvPr id="434" name="直線コネクタ 433"/>
        <xdr:cNvCxnSpPr/>
      </xdr:nvCxnSpPr>
      <xdr:spPr>
        <a:xfrm>
          <a:off x="13893800" y="128508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153924</xdr:rowOff>
    </xdr:from>
    <xdr:to>
      <xdr:col>21</xdr:col>
      <xdr:colOff>412750</xdr:colOff>
      <xdr:row>77</xdr:row>
      <xdr:rowOff>84074</xdr:rowOff>
    </xdr:to>
    <xdr:sp macro="" textlink="">
      <xdr:nvSpPr>
        <xdr:cNvPr id="435" name="フローチャート : 判断 434"/>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68851</xdr:rowOff>
    </xdr:from>
    <xdr:ext cx="762000" cy="259045"/>
    <xdr:sp macro="" textlink="">
      <xdr:nvSpPr>
        <xdr:cNvPr id="436" name="テキスト ボックス 435"/>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163576</xdr:rowOff>
    </xdr:from>
    <xdr:to>
      <xdr:col>20</xdr:col>
      <xdr:colOff>158750</xdr:colOff>
      <xdr:row>75</xdr:row>
      <xdr:rowOff>19558</xdr:rowOff>
    </xdr:to>
    <xdr:cxnSp macro="">
      <xdr:nvCxnSpPr>
        <xdr:cNvPr id="437" name="直線コネクタ 436"/>
        <xdr:cNvCxnSpPr/>
      </xdr:nvCxnSpPr>
      <xdr:spPr>
        <a:xfrm flipV="1">
          <a:off x="13004800" y="128508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8" name="フローチャート : 判断 437"/>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39" name="テキスト ボックス 438"/>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40" name="フローチャート : 判断 439"/>
        <xdr:cNvSpPr/>
      </xdr:nvSpPr>
      <xdr:spPr>
        <a:xfrm>
          <a:off x="12954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27703</xdr:rowOff>
    </xdr:from>
    <xdr:ext cx="762000" cy="259045"/>
    <xdr:sp macro="" textlink="">
      <xdr:nvSpPr>
        <xdr:cNvPr id="441" name="テキスト ボックス 440"/>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142494</xdr:rowOff>
    </xdr:from>
    <xdr:to>
      <xdr:col>24</xdr:col>
      <xdr:colOff>82550</xdr:colOff>
      <xdr:row>76</xdr:row>
      <xdr:rowOff>72644</xdr:rowOff>
    </xdr:to>
    <xdr:sp macro="" textlink="">
      <xdr:nvSpPr>
        <xdr:cNvPr id="447" name="円/楕円 446"/>
        <xdr:cNvSpPr/>
      </xdr:nvSpPr>
      <xdr:spPr>
        <a:xfrm>
          <a:off x="16459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159021</xdr:rowOff>
    </xdr:from>
    <xdr:ext cx="762000" cy="259045"/>
    <xdr:sp macro="" textlink="">
      <xdr:nvSpPr>
        <xdr:cNvPr id="448" name="公債費以外該当値テキスト"/>
        <xdr:cNvSpPr txBox="1"/>
      </xdr:nvSpPr>
      <xdr:spPr>
        <a:xfrm>
          <a:off x="16598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51054</xdr:rowOff>
    </xdr:from>
    <xdr:to>
      <xdr:col>22</xdr:col>
      <xdr:colOff>615950</xdr:colOff>
      <xdr:row>75</xdr:row>
      <xdr:rowOff>152654</xdr:rowOff>
    </xdr:to>
    <xdr:sp macro="" textlink="">
      <xdr:nvSpPr>
        <xdr:cNvPr id="449" name="円/楕円 448"/>
        <xdr:cNvSpPr/>
      </xdr:nvSpPr>
      <xdr:spPr>
        <a:xfrm>
          <a:off x="15621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162831</xdr:rowOff>
    </xdr:from>
    <xdr:ext cx="736600" cy="259045"/>
    <xdr:sp macro="" textlink="">
      <xdr:nvSpPr>
        <xdr:cNvPr id="450" name="テキスト ボックス 449"/>
        <xdr:cNvSpPr txBox="1"/>
      </xdr:nvSpPr>
      <xdr:spPr>
        <a:xfrm>
          <a:off x="15290800" y="1267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32766</xdr:rowOff>
    </xdr:from>
    <xdr:to>
      <xdr:col>21</xdr:col>
      <xdr:colOff>412750</xdr:colOff>
      <xdr:row>75</xdr:row>
      <xdr:rowOff>134366</xdr:rowOff>
    </xdr:to>
    <xdr:sp macro="" textlink="">
      <xdr:nvSpPr>
        <xdr:cNvPr id="451" name="円/楕円 450"/>
        <xdr:cNvSpPr/>
      </xdr:nvSpPr>
      <xdr:spPr>
        <a:xfrm>
          <a:off x="14732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144543</xdr:rowOff>
    </xdr:from>
    <xdr:ext cx="762000" cy="259045"/>
    <xdr:sp macro="" textlink="">
      <xdr:nvSpPr>
        <xdr:cNvPr id="452" name="テキスト ボックス 451"/>
        <xdr:cNvSpPr txBox="1"/>
      </xdr:nvSpPr>
      <xdr:spPr>
        <a:xfrm>
          <a:off x="14401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112776</xdr:rowOff>
    </xdr:from>
    <xdr:to>
      <xdr:col>20</xdr:col>
      <xdr:colOff>209550</xdr:colOff>
      <xdr:row>75</xdr:row>
      <xdr:rowOff>42926</xdr:rowOff>
    </xdr:to>
    <xdr:sp macro="" textlink="">
      <xdr:nvSpPr>
        <xdr:cNvPr id="453" name="円/楕円 452"/>
        <xdr:cNvSpPr/>
      </xdr:nvSpPr>
      <xdr:spPr>
        <a:xfrm>
          <a:off x="13843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53103</xdr:rowOff>
    </xdr:from>
    <xdr:ext cx="762000" cy="259045"/>
    <xdr:sp macro="" textlink="">
      <xdr:nvSpPr>
        <xdr:cNvPr id="454" name="テキスト ボックス 453"/>
        <xdr:cNvSpPr txBox="1"/>
      </xdr:nvSpPr>
      <xdr:spPr>
        <a:xfrm>
          <a:off x="13512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140208</xdr:rowOff>
    </xdr:from>
    <xdr:to>
      <xdr:col>19</xdr:col>
      <xdr:colOff>6350</xdr:colOff>
      <xdr:row>75</xdr:row>
      <xdr:rowOff>70358</xdr:rowOff>
    </xdr:to>
    <xdr:sp macro="" textlink="">
      <xdr:nvSpPr>
        <xdr:cNvPr id="455" name="円/楕円 454"/>
        <xdr:cNvSpPr/>
      </xdr:nvSpPr>
      <xdr:spPr>
        <a:xfrm>
          <a:off x="12954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80535</xdr:rowOff>
    </xdr:from>
    <xdr:ext cx="762000" cy="259045"/>
    <xdr:sp macro="" textlink="">
      <xdr:nvSpPr>
        <xdr:cNvPr id="456" name="テキスト ボックス 455"/>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石川県小松市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159709</xdr:rowOff>
    </xdr:from>
    <xdr:to>
      <xdr:col>4</xdr:col>
      <xdr:colOff>1117600</xdr:colOff>
      <xdr:row>19</xdr:row>
      <xdr:rowOff>119266</xdr:rowOff>
    </xdr:to>
    <xdr:cxnSp macro="">
      <xdr:nvCxnSpPr>
        <xdr:cNvPr id="45" name="直線コネクタ 44"/>
        <xdr:cNvCxnSpPr/>
      </xdr:nvCxnSpPr>
      <xdr:spPr bwMode="auto">
        <a:xfrm flipV="1">
          <a:off x="5651500" y="2264734"/>
          <a:ext cx="0" cy="1159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91343</xdr:rowOff>
    </xdr:from>
    <xdr:ext cx="762000" cy="259045"/>
    <xdr:sp macro="" textlink="">
      <xdr:nvSpPr>
        <xdr:cNvPr id="46" name="人口1人当たり決算額の推移最小値テキスト130"/>
        <xdr:cNvSpPr txBox="1"/>
      </xdr:nvSpPr>
      <xdr:spPr>
        <a:xfrm>
          <a:off x="5740400" y="339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46,906</a:t>
          </a:r>
          <a:endParaRPr kumimoji="1" lang="ja-JP" altLang="en-US" sz="1000" b="1">
            <a:latin typeface="ＭＳ Ｐゴシック"/>
          </a:endParaRPr>
        </a:p>
      </xdr:txBody>
    </xdr:sp>
    <xdr:clientData/>
  </xdr:oneCellAnchor>
  <xdr:twoCellAnchor>
    <xdr:from>
      <xdr:col>4</xdr:col>
      <xdr:colOff>1028700</xdr:colOff>
      <xdr:row>19</xdr:row>
      <xdr:rowOff>119266</xdr:rowOff>
    </xdr:from>
    <xdr:to>
      <xdr:col>5</xdr:col>
      <xdr:colOff>73025</xdr:colOff>
      <xdr:row>19</xdr:row>
      <xdr:rowOff>119266</xdr:rowOff>
    </xdr:to>
    <xdr:cxnSp macro="">
      <xdr:nvCxnSpPr>
        <xdr:cNvPr id="47" name="直線コネクタ 46"/>
        <xdr:cNvCxnSpPr/>
      </xdr:nvCxnSpPr>
      <xdr:spPr bwMode="auto">
        <a:xfrm>
          <a:off x="5562600" y="3424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74636</xdr:rowOff>
    </xdr:from>
    <xdr:ext cx="762000" cy="259045"/>
    <xdr:sp macro="" textlink="">
      <xdr:nvSpPr>
        <xdr:cNvPr id="48" name="人口1人当たり決算額の推移最大値テキスト130"/>
        <xdr:cNvSpPr txBox="1"/>
      </xdr:nvSpPr>
      <xdr:spPr>
        <a:xfrm>
          <a:off x="5740400" y="200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107,783</a:t>
          </a:r>
          <a:endParaRPr kumimoji="1" lang="ja-JP" altLang="en-US" sz="1000" b="1">
            <a:latin typeface="ＭＳ Ｐゴシック"/>
          </a:endParaRPr>
        </a:p>
      </xdr:txBody>
    </xdr:sp>
    <xdr:clientData/>
  </xdr:oneCellAnchor>
  <xdr:twoCellAnchor>
    <xdr:from>
      <xdr:col>4</xdr:col>
      <xdr:colOff>1028700</xdr:colOff>
      <xdr:row>12</xdr:row>
      <xdr:rowOff>159709</xdr:rowOff>
    </xdr:from>
    <xdr:to>
      <xdr:col>5</xdr:col>
      <xdr:colOff>73025</xdr:colOff>
      <xdr:row>12</xdr:row>
      <xdr:rowOff>159709</xdr:rowOff>
    </xdr:to>
    <xdr:cxnSp macro="">
      <xdr:nvCxnSpPr>
        <xdr:cNvPr id="49" name="直線コネクタ 48"/>
        <xdr:cNvCxnSpPr/>
      </xdr:nvCxnSpPr>
      <xdr:spPr bwMode="auto">
        <a:xfrm>
          <a:off x="5562600" y="2264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45028</xdr:rowOff>
    </xdr:from>
    <xdr:to>
      <xdr:col>4</xdr:col>
      <xdr:colOff>1117600</xdr:colOff>
      <xdr:row>18</xdr:row>
      <xdr:rowOff>93929</xdr:rowOff>
    </xdr:to>
    <xdr:cxnSp macro="">
      <xdr:nvCxnSpPr>
        <xdr:cNvPr id="50" name="直線コネクタ 49"/>
        <xdr:cNvCxnSpPr/>
      </xdr:nvCxnSpPr>
      <xdr:spPr bwMode="auto">
        <a:xfrm>
          <a:off x="5003800" y="3178753"/>
          <a:ext cx="647700" cy="48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59199</xdr:rowOff>
    </xdr:from>
    <xdr:ext cx="762000" cy="259045"/>
    <xdr:sp macro="" textlink="">
      <xdr:nvSpPr>
        <xdr:cNvPr id="51" name="人口1人当たり決算額の推移平均値テキスト130"/>
        <xdr:cNvSpPr txBox="1"/>
      </xdr:nvSpPr>
      <xdr:spPr>
        <a:xfrm>
          <a:off x="5740400" y="28500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42672</xdr:rowOff>
    </xdr:from>
    <xdr:to>
      <xdr:col>5</xdr:col>
      <xdr:colOff>34925</xdr:colOff>
      <xdr:row>17</xdr:row>
      <xdr:rowOff>144272</xdr:rowOff>
    </xdr:to>
    <xdr:sp macro="" textlink="">
      <xdr:nvSpPr>
        <xdr:cNvPr id="52" name="フローチャート : 判断 51"/>
        <xdr:cNvSpPr/>
      </xdr:nvSpPr>
      <xdr:spPr bwMode="auto">
        <a:xfrm>
          <a:off x="56007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33426</xdr:rowOff>
    </xdr:from>
    <xdr:to>
      <xdr:col>4</xdr:col>
      <xdr:colOff>469900</xdr:colOff>
      <xdr:row>18</xdr:row>
      <xdr:rowOff>45028</xdr:rowOff>
    </xdr:to>
    <xdr:cxnSp macro="">
      <xdr:nvCxnSpPr>
        <xdr:cNvPr id="53" name="直線コネクタ 52"/>
        <xdr:cNvCxnSpPr/>
      </xdr:nvCxnSpPr>
      <xdr:spPr bwMode="auto">
        <a:xfrm>
          <a:off x="4305300" y="3167151"/>
          <a:ext cx="698500" cy="11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64503</xdr:rowOff>
    </xdr:from>
    <xdr:to>
      <xdr:col>4</xdr:col>
      <xdr:colOff>520700</xdr:colOff>
      <xdr:row>17</xdr:row>
      <xdr:rowOff>166103</xdr:rowOff>
    </xdr:to>
    <xdr:sp macro="" textlink="">
      <xdr:nvSpPr>
        <xdr:cNvPr id="54" name="フローチャート : 判断 53"/>
        <xdr:cNvSpPr/>
      </xdr:nvSpPr>
      <xdr:spPr bwMode="auto">
        <a:xfrm>
          <a:off x="4953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4830</xdr:rowOff>
    </xdr:from>
    <xdr:ext cx="736600" cy="259045"/>
    <xdr:sp macro="" textlink="">
      <xdr:nvSpPr>
        <xdr:cNvPr id="55" name="テキスト ボックス 54"/>
        <xdr:cNvSpPr txBox="1"/>
      </xdr:nvSpPr>
      <xdr:spPr>
        <a:xfrm>
          <a:off x="4622800" y="2795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33426</xdr:rowOff>
    </xdr:from>
    <xdr:to>
      <xdr:col>3</xdr:col>
      <xdr:colOff>904875</xdr:colOff>
      <xdr:row>18</xdr:row>
      <xdr:rowOff>45047</xdr:rowOff>
    </xdr:to>
    <xdr:cxnSp macro="">
      <xdr:nvCxnSpPr>
        <xdr:cNvPr id="56" name="直線コネクタ 55"/>
        <xdr:cNvCxnSpPr/>
      </xdr:nvCxnSpPr>
      <xdr:spPr bwMode="auto">
        <a:xfrm flipV="1">
          <a:off x="3606800" y="3167151"/>
          <a:ext cx="698500" cy="11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63684</xdr:rowOff>
    </xdr:from>
    <xdr:to>
      <xdr:col>3</xdr:col>
      <xdr:colOff>955675</xdr:colOff>
      <xdr:row>17</xdr:row>
      <xdr:rowOff>165284</xdr:rowOff>
    </xdr:to>
    <xdr:sp macro="" textlink="">
      <xdr:nvSpPr>
        <xdr:cNvPr id="57" name="フローチャート : 判断 56"/>
        <xdr:cNvSpPr/>
      </xdr:nvSpPr>
      <xdr:spPr bwMode="auto">
        <a:xfrm>
          <a:off x="4254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4011</xdr:rowOff>
    </xdr:from>
    <xdr:ext cx="762000" cy="259045"/>
    <xdr:sp macro="" textlink="">
      <xdr:nvSpPr>
        <xdr:cNvPr id="58" name="テキスト ボックス 57"/>
        <xdr:cNvSpPr txBox="1"/>
      </xdr:nvSpPr>
      <xdr:spPr>
        <a:xfrm>
          <a:off x="39243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30340</xdr:rowOff>
    </xdr:from>
    <xdr:to>
      <xdr:col>3</xdr:col>
      <xdr:colOff>206375</xdr:colOff>
      <xdr:row>18</xdr:row>
      <xdr:rowOff>45047</xdr:rowOff>
    </xdr:to>
    <xdr:cxnSp macro="">
      <xdr:nvCxnSpPr>
        <xdr:cNvPr id="59" name="直線コネクタ 58"/>
        <xdr:cNvCxnSpPr/>
      </xdr:nvCxnSpPr>
      <xdr:spPr bwMode="auto">
        <a:xfrm>
          <a:off x="2908300" y="3164065"/>
          <a:ext cx="698500" cy="14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89268</xdr:rowOff>
    </xdr:from>
    <xdr:to>
      <xdr:col>3</xdr:col>
      <xdr:colOff>257175</xdr:colOff>
      <xdr:row>18</xdr:row>
      <xdr:rowOff>19418</xdr:rowOff>
    </xdr:to>
    <xdr:sp macro="" textlink="">
      <xdr:nvSpPr>
        <xdr:cNvPr id="60" name="フローチャート : 判断 59"/>
        <xdr:cNvSpPr/>
      </xdr:nvSpPr>
      <xdr:spPr bwMode="auto">
        <a:xfrm>
          <a:off x="35560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29595</xdr:rowOff>
    </xdr:from>
    <xdr:ext cx="762000" cy="259045"/>
    <xdr:sp macro="" textlink="">
      <xdr:nvSpPr>
        <xdr:cNvPr id="61" name="テキスト ボックス 60"/>
        <xdr:cNvSpPr txBox="1"/>
      </xdr:nvSpPr>
      <xdr:spPr>
        <a:xfrm>
          <a:off x="3225800" y="282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48901</xdr:rowOff>
    </xdr:from>
    <xdr:to>
      <xdr:col>2</xdr:col>
      <xdr:colOff>692150</xdr:colOff>
      <xdr:row>17</xdr:row>
      <xdr:rowOff>150501</xdr:rowOff>
    </xdr:to>
    <xdr:sp macro="" textlink="">
      <xdr:nvSpPr>
        <xdr:cNvPr id="62" name="フローチャート : 判断 61"/>
        <xdr:cNvSpPr/>
      </xdr:nvSpPr>
      <xdr:spPr bwMode="auto">
        <a:xfrm>
          <a:off x="2857500" y="3011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160678</xdr:rowOff>
    </xdr:from>
    <xdr:ext cx="762000" cy="259045"/>
    <xdr:sp macro="" textlink="">
      <xdr:nvSpPr>
        <xdr:cNvPr id="63" name="テキスト ボックス 62"/>
        <xdr:cNvSpPr txBox="1"/>
      </xdr:nvSpPr>
      <xdr:spPr>
        <a:xfrm>
          <a:off x="2527300" y="27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43129</xdr:rowOff>
    </xdr:from>
    <xdr:to>
      <xdr:col>5</xdr:col>
      <xdr:colOff>34925</xdr:colOff>
      <xdr:row>18</xdr:row>
      <xdr:rowOff>144729</xdr:rowOff>
    </xdr:to>
    <xdr:sp macro="" textlink="">
      <xdr:nvSpPr>
        <xdr:cNvPr id="69" name="円/楕円 68"/>
        <xdr:cNvSpPr/>
      </xdr:nvSpPr>
      <xdr:spPr bwMode="auto">
        <a:xfrm>
          <a:off x="5600700" y="3176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15206</xdr:rowOff>
    </xdr:from>
    <xdr:ext cx="762000" cy="259045"/>
    <xdr:sp macro="" textlink="">
      <xdr:nvSpPr>
        <xdr:cNvPr id="70" name="人口1人当たり決算額の推移該当値テキスト130"/>
        <xdr:cNvSpPr txBox="1"/>
      </xdr:nvSpPr>
      <xdr:spPr>
        <a:xfrm>
          <a:off x="5740400" y="314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57,236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165678</xdr:rowOff>
    </xdr:from>
    <xdr:to>
      <xdr:col>4</xdr:col>
      <xdr:colOff>520700</xdr:colOff>
      <xdr:row>18</xdr:row>
      <xdr:rowOff>95828</xdr:rowOff>
    </xdr:to>
    <xdr:sp macro="" textlink="">
      <xdr:nvSpPr>
        <xdr:cNvPr id="71" name="円/楕円 70"/>
        <xdr:cNvSpPr/>
      </xdr:nvSpPr>
      <xdr:spPr bwMode="auto">
        <a:xfrm>
          <a:off x="4953000" y="3127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80605</xdr:rowOff>
    </xdr:from>
    <xdr:ext cx="736600" cy="259045"/>
    <xdr:sp macro="" textlink="">
      <xdr:nvSpPr>
        <xdr:cNvPr id="72" name="テキスト ボックス 71"/>
        <xdr:cNvSpPr txBox="1"/>
      </xdr:nvSpPr>
      <xdr:spPr>
        <a:xfrm>
          <a:off x="4622800" y="321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59,803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154076</xdr:rowOff>
    </xdr:from>
    <xdr:to>
      <xdr:col>3</xdr:col>
      <xdr:colOff>955675</xdr:colOff>
      <xdr:row>18</xdr:row>
      <xdr:rowOff>84226</xdr:rowOff>
    </xdr:to>
    <xdr:sp macro="" textlink="">
      <xdr:nvSpPr>
        <xdr:cNvPr id="73" name="円/楕円 72"/>
        <xdr:cNvSpPr/>
      </xdr:nvSpPr>
      <xdr:spPr bwMode="auto">
        <a:xfrm>
          <a:off x="4254500" y="3116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69003</xdr:rowOff>
    </xdr:from>
    <xdr:ext cx="762000" cy="259045"/>
    <xdr:sp macro="" textlink="">
      <xdr:nvSpPr>
        <xdr:cNvPr id="74" name="テキスト ボックス 73"/>
        <xdr:cNvSpPr txBox="1"/>
      </xdr:nvSpPr>
      <xdr:spPr>
        <a:xfrm>
          <a:off x="3924300" y="320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60,412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165697</xdr:rowOff>
    </xdr:from>
    <xdr:to>
      <xdr:col>3</xdr:col>
      <xdr:colOff>257175</xdr:colOff>
      <xdr:row>18</xdr:row>
      <xdr:rowOff>95847</xdr:rowOff>
    </xdr:to>
    <xdr:sp macro="" textlink="">
      <xdr:nvSpPr>
        <xdr:cNvPr id="75" name="円/楕円 74"/>
        <xdr:cNvSpPr/>
      </xdr:nvSpPr>
      <xdr:spPr bwMode="auto">
        <a:xfrm>
          <a:off x="3556000" y="3127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80624</xdr:rowOff>
    </xdr:from>
    <xdr:ext cx="762000" cy="259045"/>
    <xdr:sp macro="" textlink="">
      <xdr:nvSpPr>
        <xdr:cNvPr id="76" name="テキスト ボックス 75"/>
        <xdr:cNvSpPr txBox="1"/>
      </xdr:nvSpPr>
      <xdr:spPr>
        <a:xfrm>
          <a:off x="3225800" y="321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59,802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150990</xdr:rowOff>
    </xdr:from>
    <xdr:to>
      <xdr:col>2</xdr:col>
      <xdr:colOff>692150</xdr:colOff>
      <xdr:row>18</xdr:row>
      <xdr:rowOff>81140</xdr:rowOff>
    </xdr:to>
    <xdr:sp macro="" textlink="">
      <xdr:nvSpPr>
        <xdr:cNvPr id="77" name="円/楕円 76"/>
        <xdr:cNvSpPr/>
      </xdr:nvSpPr>
      <xdr:spPr bwMode="auto">
        <a:xfrm>
          <a:off x="2857500" y="3113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65917</xdr:rowOff>
    </xdr:from>
    <xdr:ext cx="762000" cy="259045"/>
    <xdr:sp macro="" textlink="">
      <xdr:nvSpPr>
        <xdr:cNvPr id="78" name="テキスト ボックス 77"/>
        <xdr:cNvSpPr txBox="1"/>
      </xdr:nvSpPr>
      <xdr:spPr>
        <a:xfrm>
          <a:off x="2527300" y="319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132334</xdr:rowOff>
    </xdr:from>
    <xdr:to>
      <xdr:col>4</xdr:col>
      <xdr:colOff>1117600</xdr:colOff>
      <xdr:row>37</xdr:row>
      <xdr:rowOff>307289</xdr:rowOff>
    </xdr:to>
    <xdr:cxnSp macro="">
      <xdr:nvCxnSpPr>
        <xdr:cNvPr id="106" name="直線コネクタ 105"/>
        <xdr:cNvCxnSpPr/>
      </xdr:nvCxnSpPr>
      <xdr:spPr bwMode="auto">
        <a:xfrm flipV="1">
          <a:off x="5651500" y="6056884"/>
          <a:ext cx="0" cy="1375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279366</xdr:rowOff>
    </xdr:from>
    <xdr:ext cx="762000" cy="259045"/>
    <xdr:sp macro="" textlink="">
      <xdr:nvSpPr>
        <xdr:cNvPr id="107" name="人口1人当たり決算額の推移最小値テキスト445"/>
        <xdr:cNvSpPr txBox="1"/>
      </xdr:nvSpPr>
      <xdr:spPr>
        <a:xfrm>
          <a:off x="5740400" y="740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-6,732</a:t>
          </a:r>
          <a:endParaRPr kumimoji="1" lang="ja-JP" altLang="en-US" sz="1000" b="1">
            <a:latin typeface="ＭＳ Ｐゴシック"/>
          </a:endParaRPr>
        </a:p>
      </xdr:txBody>
    </xdr:sp>
    <xdr:clientData/>
  </xdr:oneCellAnchor>
  <xdr:twoCellAnchor>
    <xdr:from>
      <xdr:col>4</xdr:col>
      <xdr:colOff>1028700</xdr:colOff>
      <xdr:row>37</xdr:row>
      <xdr:rowOff>307289</xdr:rowOff>
    </xdr:from>
    <xdr:to>
      <xdr:col>5</xdr:col>
      <xdr:colOff>73025</xdr:colOff>
      <xdr:row>37</xdr:row>
      <xdr:rowOff>307289</xdr:rowOff>
    </xdr:to>
    <xdr:cxnSp macro="">
      <xdr:nvCxnSpPr>
        <xdr:cNvPr id="108" name="直線コネクタ 107"/>
        <xdr:cNvCxnSpPr/>
      </xdr:nvCxnSpPr>
      <xdr:spPr bwMode="auto">
        <a:xfrm>
          <a:off x="5562600" y="74319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47261</xdr:rowOff>
    </xdr:from>
    <xdr:ext cx="762000" cy="259045"/>
    <xdr:sp macro="" textlink="">
      <xdr:nvSpPr>
        <xdr:cNvPr id="109" name="人口1人当たり決算額の推移最大値テキスト445"/>
        <xdr:cNvSpPr txBox="1"/>
      </xdr:nvSpPr>
      <xdr:spPr>
        <a:xfrm>
          <a:off x="57404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29,360</a:t>
          </a:r>
          <a:endParaRPr kumimoji="1" lang="ja-JP" altLang="en-US" sz="1000" b="1">
            <a:latin typeface="ＭＳ Ｐゴシック"/>
          </a:endParaRPr>
        </a:p>
      </xdr:txBody>
    </xdr:sp>
    <xdr:clientData/>
  </xdr:oneCellAnchor>
  <xdr:twoCellAnchor>
    <xdr:from>
      <xdr:col>4</xdr:col>
      <xdr:colOff>1028700</xdr:colOff>
      <xdr:row>33</xdr:row>
      <xdr:rowOff>132334</xdr:rowOff>
    </xdr:from>
    <xdr:to>
      <xdr:col>5</xdr:col>
      <xdr:colOff>73025</xdr:colOff>
      <xdr:row>33</xdr:row>
      <xdr:rowOff>132334</xdr:rowOff>
    </xdr:to>
    <xdr:cxnSp macro="">
      <xdr:nvCxnSpPr>
        <xdr:cNvPr id="110" name="直線コネクタ 109"/>
        <xdr:cNvCxnSpPr/>
      </xdr:nvCxnSpPr>
      <xdr:spPr bwMode="auto">
        <a:xfrm>
          <a:off x="5562600" y="60568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124676</xdr:rowOff>
    </xdr:from>
    <xdr:to>
      <xdr:col>4</xdr:col>
      <xdr:colOff>1117600</xdr:colOff>
      <xdr:row>33</xdr:row>
      <xdr:rowOff>132334</xdr:rowOff>
    </xdr:to>
    <xdr:cxnSp macro="">
      <xdr:nvCxnSpPr>
        <xdr:cNvPr id="111" name="直線コネクタ 110"/>
        <xdr:cNvCxnSpPr/>
      </xdr:nvCxnSpPr>
      <xdr:spPr bwMode="auto">
        <a:xfrm>
          <a:off x="5003800" y="6049226"/>
          <a:ext cx="647700" cy="7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90911</xdr:rowOff>
    </xdr:from>
    <xdr:ext cx="762000" cy="259045"/>
    <xdr:sp macro="" textlink="">
      <xdr:nvSpPr>
        <xdr:cNvPr id="112" name="人口1人当たり決算額の推移平均値テキスト445"/>
        <xdr:cNvSpPr txBox="1"/>
      </xdr:nvSpPr>
      <xdr:spPr>
        <a:xfrm>
          <a:off x="5740400" y="6701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118834</xdr:rowOff>
    </xdr:from>
    <xdr:to>
      <xdr:col>5</xdr:col>
      <xdr:colOff>34925</xdr:colOff>
      <xdr:row>35</xdr:row>
      <xdr:rowOff>220434</xdr:rowOff>
    </xdr:to>
    <xdr:sp macro="" textlink="">
      <xdr:nvSpPr>
        <xdr:cNvPr id="113" name="フローチャート : 判断 112"/>
        <xdr:cNvSpPr/>
      </xdr:nvSpPr>
      <xdr:spPr bwMode="auto">
        <a:xfrm>
          <a:off x="56007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124676</xdr:rowOff>
    </xdr:from>
    <xdr:to>
      <xdr:col>4</xdr:col>
      <xdr:colOff>469900</xdr:colOff>
      <xdr:row>33</xdr:row>
      <xdr:rowOff>205981</xdr:rowOff>
    </xdr:to>
    <xdr:cxnSp macro="">
      <xdr:nvCxnSpPr>
        <xdr:cNvPr id="114" name="直線コネクタ 113"/>
        <xdr:cNvCxnSpPr/>
      </xdr:nvCxnSpPr>
      <xdr:spPr bwMode="auto">
        <a:xfrm flipV="1">
          <a:off x="4305300" y="6049226"/>
          <a:ext cx="698500" cy="81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88773</xdr:rowOff>
    </xdr:from>
    <xdr:to>
      <xdr:col>4</xdr:col>
      <xdr:colOff>520700</xdr:colOff>
      <xdr:row>35</xdr:row>
      <xdr:rowOff>190373</xdr:rowOff>
    </xdr:to>
    <xdr:sp macro="" textlink="">
      <xdr:nvSpPr>
        <xdr:cNvPr id="115" name="フローチャート : 判断 114"/>
        <xdr:cNvSpPr/>
      </xdr:nvSpPr>
      <xdr:spPr bwMode="auto">
        <a:xfrm>
          <a:off x="4953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175150</xdr:rowOff>
    </xdr:from>
    <xdr:ext cx="736600" cy="259045"/>
    <xdr:sp macro="" textlink="">
      <xdr:nvSpPr>
        <xdr:cNvPr id="116" name="テキスト ボックス 115"/>
        <xdr:cNvSpPr txBox="1"/>
      </xdr:nvSpPr>
      <xdr:spPr>
        <a:xfrm>
          <a:off x="4622800" y="6785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114008</xdr:rowOff>
    </xdr:from>
    <xdr:to>
      <xdr:col>3</xdr:col>
      <xdr:colOff>904875</xdr:colOff>
      <xdr:row>33</xdr:row>
      <xdr:rowOff>205981</xdr:rowOff>
    </xdr:to>
    <xdr:cxnSp macro="">
      <xdr:nvCxnSpPr>
        <xdr:cNvPr id="117" name="直線コネクタ 116"/>
        <xdr:cNvCxnSpPr/>
      </xdr:nvCxnSpPr>
      <xdr:spPr bwMode="auto">
        <a:xfrm>
          <a:off x="3606800" y="6038558"/>
          <a:ext cx="698500" cy="91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69114</xdr:rowOff>
    </xdr:from>
    <xdr:to>
      <xdr:col>3</xdr:col>
      <xdr:colOff>955675</xdr:colOff>
      <xdr:row>35</xdr:row>
      <xdr:rowOff>170714</xdr:rowOff>
    </xdr:to>
    <xdr:sp macro="" textlink="">
      <xdr:nvSpPr>
        <xdr:cNvPr id="118" name="フローチャート : 判断 117"/>
        <xdr:cNvSpPr/>
      </xdr:nvSpPr>
      <xdr:spPr bwMode="auto">
        <a:xfrm>
          <a:off x="4254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155491</xdr:rowOff>
    </xdr:from>
    <xdr:ext cx="762000" cy="259045"/>
    <xdr:sp macro="" textlink="">
      <xdr:nvSpPr>
        <xdr:cNvPr id="119" name="テキスト ボックス 118"/>
        <xdr:cNvSpPr txBox="1"/>
      </xdr:nvSpPr>
      <xdr:spPr>
        <a:xfrm>
          <a:off x="39243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40246</xdr:rowOff>
    </xdr:from>
    <xdr:to>
      <xdr:col>3</xdr:col>
      <xdr:colOff>206375</xdr:colOff>
      <xdr:row>33</xdr:row>
      <xdr:rowOff>114008</xdr:rowOff>
    </xdr:to>
    <xdr:cxnSp macro="">
      <xdr:nvCxnSpPr>
        <xdr:cNvPr id="120" name="直線コネクタ 119"/>
        <xdr:cNvCxnSpPr/>
      </xdr:nvCxnSpPr>
      <xdr:spPr bwMode="auto">
        <a:xfrm>
          <a:off x="2908300" y="5964796"/>
          <a:ext cx="698500" cy="73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338404</xdr:rowOff>
    </xdr:from>
    <xdr:to>
      <xdr:col>3</xdr:col>
      <xdr:colOff>257175</xdr:colOff>
      <xdr:row>35</xdr:row>
      <xdr:rowOff>97104</xdr:rowOff>
    </xdr:to>
    <xdr:sp macro="" textlink="">
      <xdr:nvSpPr>
        <xdr:cNvPr id="121" name="フローチャート : 判断 120"/>
        <xdr:cNvSpPr/>
      </xdr:nvSpPr>
      <xdr:spPr bwMode="auto">
        <a:xfrm>
          <a:off x="35560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81881</xdr:rowOff>
    </xdr:from>
    <xdr:ext cx="762000" cy="259045"/>
    <xdr:sp macro="" textlink="">
      <xdr:nvSpPr>
        <xdr:cNvPr id="122" name="テキスト ボックス 121"/>
        <xdr:cNvSpPr txBox="1"/>
      </xdr:nvSpPr>
      <xdr:spPr>
        <a:xfrm>
          <a:off x="32258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303543</xdr:rowOff>
    </xdr:from>
    <xdr:to>
      <xdr:col>2</xdr:col>
      <xdr:colOff>692150</xdr:colOff>
      <xdr:row>35</xdr:row>
      <xdr:rowOff>62243</xdr:rowOff>
    </xdr:to>
    <xdr:sp macro="" textlink="">
      <xdr:nvSpPr>
        <xdr:cNvPr id="123" name="フローチャート : 判断 122"/>
        <xdr:cNvSpPr/>
      </xdr:nvSpPr>
      <xdr:spPr bwMode="auto">
        <a:xfrm>
          <a:off x="28575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47020</xdr:rowOff>
    </xdr:from>
    <xdr:ext cx="762000" cy="259045"/>
    <xdr:sp macro="" textlink="">
      <xdr:nvSpPr>
        <xdr:cNvPr id="124" name="テキスト ボックス 123"/>
        <xdr:cNvSpPr txBox="1"/>
      </xdr:nvSpPr>
      <xdr:spPr>
        <a:xfrm>
          <a:off x="2527300" y="66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33</xdr:row>
      <xdr:rowOff>81534</xdr:rowOff>
    </xdr:from>
    <xdr:to>
      <xdr:col>5</xdr:col>
      <xdr:colOff>34925</xdr:colOff>
      <xdr:row>33</xdr:row>
      <xdr:rowOff>183134</xdr:rowOff>
    </xdr:to>
    <xdr:sp macro="" textlink="">
      <xdr:nvSpPr>
        <xdr:cNvPr id="130" name="円/楕円 129"/>
        <xdr:cNvSpPr/>
      </xdr:nvSpPr>
      <xdr:spPr bwMode="auto">
        <a:xfrm>
          <a:off x="5600700" y="6006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28211</xdr:rowOff>
    </xdr:from>
    <xdr:ext cx="762000" cy="259045"/>
    <xdr:sp macro="" textlink="">
      <xdr:nvSpPr>
        <xdr:cNvPr id="131" name="人口1人当たり決算額の推移該当値テキスト445"/>
        <xdr:cNvSpPr txBox="1"/>
      </xdr:nvSpPr>
      <xdr:spPr>
        <a:xfrm>
          <a:off x="5740400" y="595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29,360</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73876</xdr:rowOff>
    </xdr:from>
    <xdr:to>
      <xdr:col>4</xdr:col>
      <xdr:colOff>520700</xdr:colOff>
      <xdr:row>33</xdr:row>
      <xdr:rowOff>175476</xdr:rowOff>
    </xdr:to>
    <xdr:sp macro="" textlink="">
      <xdr:nvSpPr>
        <xdr:cNvPr id="132" name="円/楕円 131"/>
        <xdr:cNvSpPr/>
      </xdr:nvSpPr>
      <xdr:spPr bwMode="auto">
        <a:xfrm>
          <a:off x="4953000" y="5998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14203</xdr:rowOff>
    </xdr:from>
    <xdr:ext cx="736600" cy="259045"/>
    <xdr:sp macro="" textlink="">
      <xdr:nvSpPr>
        <xdr:cNvPr id="133" name="テキスト ボックス 132"/>
        <xdr:cNvSpPr txBox="1"/>
      </xdr:nvSpPr>
      <xdr:spPr>
        <a:xfrm>
          <a:off x="4622800" y="5767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29,561</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155181</xdr:rowOff>
    </xdr:from>
    <xdr:to>
      <xdr:col>3</xdr:col>
      <xdr:colOff>955675</xdr:colOff>
      <xdr:row>33</xdr:row>
      <xdr:rowOff>256781</xdr:rowOff>
    </xdr:to>
    <xdr:sp macro="" textlink="">
      <xdr:nvSpPr>
        <xdr:cNvPr id="134" name="円/楕円 133"/>
        <xdr:cNvSpPr/>
      </xdr:nvSpPr>
      <xdr:spPr bwMode="auto">
        <a:xfrm>
          <a:off x="4254500" y="6079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95508</xdr:rowOff>
    </xdr:from>
    <xdr:ext cx="762000" cy="259045"/>
    <xdr:sp macro="" textlink="">
      <xdr:nvSpPr>
        <xdr:cNvPr id="135" name="テキスト ボックス 134"/>
        <xdr:cNvSpPr txBox="1"/>
      </xdr:nvSpPr>
      <xdr:spPr>
        <a:xfrm>
          <a:off x="3924300" y="584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27,427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63208</xdr:rowOff>
    </xdr:from>
    <xdr:to>
      <xdr:col>3</xdr:col>
      <xdr:colOff>257175</xdr:colOff>
      <xdr:row>33</xdr:row>
      <xdr:rowOff>164808</xdr:rowOff>
    </xdr:to>
    <xdr:sp macro="" textlink="">
      <xdr:nvSpPr>
        <xdr:cNvPr id="136" name="円/楕円 135"/>
        <xdr:cNvSpPr/>
      </xdr:nvSpPr>
      <xdr:spPr bwMode="auto">
        <a:xfrm>
          <a:off x="3556000" y="5987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3535</xdr:rowOff>
    </xdr:from>
    <xdr:ext cx="762000" cy="259045"/>
    <xdr:sp macro="" textlink="">
      <xdr:nvSpPr>
        <xdr:cNvPr id="137" name="テキスト ボックス 136"/>
        <xdr:cNvSpPr txBox="1"/>
      </xdr:nvSpPr>
      <xdr:spPr>
        <a:xfrm>
          <a:off x="3225800" y="575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29,841</a:t>
          </a:r>
          <a:endParaRPr kumimoji="1" lang="ja-JP" altLang="en-US" sz="1000" b="1">
            <a:solidFill>
              <a:srgbClr val="FF0000"/>
            </a:solidFill>
            <a:latin typeface="ＭＳ Ｐゴシック"/>
          </a:endParaRPr>
        </a:p>
      </xdr:txBody>
    </xdr:sp>
    <xdr:clientData/>
  </xdr:oneCellAnchor>
  <xdr:twoCellAnchor>
    <xdr:from>
      <xdr:col>2</xdr:col>
      <xdr:colOff>590550</xdr:colOff>
      <xdr:row>32</xdr:row>
      <xdr:rowOff>160896</xdr:rowOff>
    </xdr:from>
    <xdr:to>
      <xdr:col>2</xdr:col>
      <xdr:colOff>692150</xdr:colOff>
      <xdr:row>33</xdr:row>
      <xdr:rowOff>91046</xdr:rowOff>
    </xdr:to>
    <xdr:sp macro="" textlink="">
      <xdr:nvSpPr>
        <xdr:cNvPr id="138" name="円/楕円 137"/>
        <xdr:cNvSpPr/>
      </xdr:nvSpPr>
      <xdr:spPr bwMode="auto">
        <a:xfrm>
          <a:off x="2857500" y="5913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272673</xdr:rowOff>
    </xdr:from>
    <xdr:ext cx="762000" cy="259045"/>
    <xdr:sp macro="" textlink="">
      <xdr:nvSpPr>
        <xdr:cNvPr id="139" name="テキスト ボックス 138"/>
        <xdr:cNvSpPr txBox="1"/>
      </xdr:nvSpPr>
      <xdr:spPr>
        <a:xfrm>
          <a:off x="2527300" y="568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石川県小松市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108,655
107,021
371.05
43,257,868
42,668,703
547,991
24,842,591
65,595,072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164.9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169837</xdr:rowOff>
    </xdr:from>
    <xdr:to>
      <xdr:col>6</xdr:col>
      <xdr:colOff>510540</xdr:colOff>
      <xdr:row>39</xdr:row>
      <xdr:rowOff>98704</xdr:rowOff>
    </xdr:to>
    <xdr:cxnSp macro="">
      <xdr:nvCxnSpPr>
        <xdr:cNvPr id="56" name="直線コネクタ 55"/>
        <xdr:cNvCxnSpPr/>
      </xdr:nvCxnSpPr>
      <xdr:spPr>
        <a:xfrm flipV="1">
          <a:off x="4633595" y="5141887"/>
          <a:ext cx="1270" cy="1643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102531</xdr:rowOff>
    </xdr:from>
    <xdr:ext cx="534377" cy="259045"/>
    <xdr:sp macro="" textlink="">
      <xdr:nvSpPr>
        <xdr:cNvPr id="57" name="人件費最小値テキスト"/>
        <xdr:cNvSpPr txBox="1"/>
      </xdr:nvSpPr>
      <xdr:spPr>
        <a:xfrm>
          <a:off x="4686300" y="67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38,576</a:t>
          </a:r>
          <a:endParaRPr kumimoji="1" lang="ja-JP" altLang="en-US" sz="1000" b="1">
            <a:latin typeface="ＭＳ Ｐゴシック"/>
          </a:endParaRPr>
        </a:p>
      </xdr:txBody>
    </xdr:sp>
    <xdr:clientData/>
  </xdr:oneCellAnchor>
  <xdr:twoCellAnchor>
    <xdr:from>
      <xdr:col>6</xdr:col>
      <xdr:colOff>422275</xdr:colOff>
      <xdr:row>39</xdr:row>
      <xdr:rowOff>98704</xdr:rowOff>
    </xdr:from>
    <xdr:to>
      <xdr:col>6</xdr:col>
      <xdr:colOff>600075</xdr:colOff>
      <xdr:row>39</xdr:row>
      <xdr:rowOff>98704</xdr:rowOff>
    </xdr:to>
    <xdr:cxnSp macro="">
      <xdr:nvCxnSpPr>
        <xdr:cNvPr id="58" name="直線コネクタ 57"/>
        <xdr:cNvCxnSpPr/>
      </xdr:nvCxnSpPr>
      <xdr:spPr>
        <a:xfrm>
          <a:off x="4546600" y="678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116514</xdr:rowOff>
    </xdr:from>
    <xdr:ext cx="534377" cy="259045"/>
    <xdr:sp macro="" textlink="">
      <xdr:nvSpPr>
        <xdr:cNvPr id="59" name="人件費最大値テキスト"/>
        <xdr:cNvSpPr txBox="1"/>
      </xdr:nvSpPr>
      <xdr:spPr>
        <a:xfrm>
          <a:off x="4686300" y="491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81,709</a:t>
          </a:r>
          <a:endParaRPr kumimoji="1" lang="ja-JP" altLang="en-US" sz="1000" b="1">
            <a:latin typeface="ＭＳ Ｐゴシック"/>
          </a:endParaRPr>
        </a:p>
      </xdr:txBody>
    </xdr:sp>
    <xdr:clientData/>
  </xdr:oneCellAnchor>
  <xdr:twoCellAnchor>
    <xdr:from>
      <xdr:col>6</xdr:col>
      <xdr:colOff>422275</xdr:colOff>
      <xdr:row>29</xdr:row>
      <xdr:rowOff>169837</xdr:rowOff>
    </xdr:from>
    <xdr:to>
      <xdr:col>6</xdr:col>
      <xdr:colOff>600075</xdr:colOff>
      <xdr:row>29</xdr:row>
      <xdr:rowOff>169837</xdr:rowOff>
    </xdr:to>
    <xdr:cxnSp macro="">
      <xdr:nvCxnSpPr>
        <xdr:cNvPr id="60" name="直線コネクタ 59"/>
        <xdr:cNvCxnSpPr/>
      </xdr:nvCxnSpPr>
      <xdr:spPr>
        <a:xfrm>
          <a:off x="4546600" y="514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148006</xdr:rowOff>
    </xdr:from>
    <xdr:to>
      <xdr:col>6</xdr:col>
      <xdr:colOff>511175</xdr:colOff>
      <xdr:row>36</xdr:row>
      <xdr:rowOff>152807</xdr:rowOff>
    </xdr:to>
    <xdr:cxnSp macro="">
      <xdr:nvCxnSpPr>
        <xdr:cNvPr id="61" name="直線コネクタ 60"/>
        <xdr:cNvCxnSpPr/>
      </xdr:nvCxnSpPr>
      <xdr:spPr>
        <a:xfrm>
          <a:off x="3797300" y="6320206"/>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103357</xdr:rowOff>
    </xdr:from>
    <xdr:ext cx="534377" cy="259045"/>
    <xdr:sp macro="" textlink="">
      <xdr:nvSpPr>
        <xdr:cNvPr id="62" name="人件費平均値テキスト"/>
        <xdr:cNvSpPr txBox="1"/>
      </xdr:nvSpPr>
      <xdr:spPr>
        <a:xfrm>
          <a:off x="4686300" y="593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80480</xdr:rowOff>
    </xdr:from>
    <xdr:to>
      <xdr:col>6</xdr:col>
      <xdr:colOff>561975</xdr:colOff>
      <xdr:row>36</xdr:row>
      <xdr:rowOff>10630</xdr:rowOff>
    </xdr:to>
    <xdr:sp macro="" textlink="">
      <xdr:nvSpPr>
        <xdr:cNvPr id="63" name="フローチャート : 判断 62"/>
        <xdr:cNvSpPr/>
      </xdr:nvSpPr>
      <xdr:spPr>
        <a:xfrm>
          <a:off x="45847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162370</xdr:rowOff>
    </xdr:from>
    <xdr:to>
      <xdr:col>5</xdr:col>
      <xdr:colOff>358775</xdr:colOff>
      <xdr:row>36</xdr:row>
      <xdr:rowOff>148006</xdr:rowOff>
    </xdr:to>
    <xdr:cxnSp macro="">
      <xdr:nvCxnSpPr>
        <xdr:cNvPr id="64" name="直線コネクタ 63"/>
        <xdr:cNvCxnSpPr/>
      </xdr:nvCxnSpPr>
      <xdr:spPr>
        <a:xfrm>
          <a:off x="2908300" y="6163120"/>
          <a:ext cx="889000" cy="15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50000</xdr:rowOff>
    </xdr:from>
    <xdr:to>
      <xdr:col>5</xdr:col>
      <xdr:colOff>409575</xdr:colOff>
      <xdr:row>35</xdr:row>
      <xdr:rowOff>151600</xdr:rowOff>
    </xdr:to>
    <xdr:sp macro="" textlink="">
      <xdr:nvSpPr>
        <xdr:cNvPr id="65" name="フローチャート : 判断 64"/>
        <xdr:cNvSpPr/>
      </xdr:nvSpPr>
      <xdr:spPr>
        <a:xfrm>
          <a:off x="3746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168127</xdr:rowOff>
    </xdr:from>
    <xdr:ext cx="534377" cy="259045"/>
    <xdr:sp macro="" textlink="">
      <xdr:nvSpPr>
        <xdr:cNvPr id="66" name="テキスト ボックス 65"/>
        <xdr:cNvSpPr txBox="1"/>
      </xdr:nvSpPr>
      <xdr:spPr>
        <a:xfrm>
          <a:off x="3530111" y="58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133795</xdr:rowOff>
    </xdr:from>
    <xdr:to>
      <xdr:col>4</xdr:col>
      <xdr:colOff>155575</xdr:colOff>
      <xdr:row>35</xdr:row>
      <xdr:rowOff>162370</xdr:rowOff>
    </xdr:to>
    <xdr:cxnSp macro="">
      <xdr:nvCxnSpPr>
        <xdr:cNvPr id="67" name="直線コネクタ 66"/>
        <xdr:cNvCxnSpPr/>
      </xdr:nvCxnSpPr>
      <xdr:spPr>
        <a:xfrm>
          <a:off x="2019300" y="61345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128486</xdr:rowOff>
    </xdr:from>
    <xdr:to>
      <xdr:col>4</xdr:col>
      <xdr:colOff>206375</xdr:colOff>
      <xdr:row>35</xdr:row>
      <xdr:rowOff>58636</xdr:rowOff>
    </xdr:to>
    <xdr:sp macro="" textlink="">
      <xdr:nvSpPr>
        <xdr:cNvPr id="68" name="フローチャート : 判断 67"/>
        <xdr:cNvSpPr/>
      </xdr:nvSpPr>
      <xdr:spPr>
        <a:xfrm>
          <a:off x="2857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75163</xdr:rowOff>
    </xdr:from>
    <xdr:ext cx="534377" cy="259045"/>
    <xdr:sp macro="" textlink="">
      <xdr:nvSpPr>
        <xdr:cNvPr id="69" name="テキスト ボックス 68"/>
        <xdr:cNvSpPr txBox="1"/>
      </xdr:nvSpPr>
      <xdr:spPr>
        <a:xfrm>
          <a:off x="2641111" y="57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37478</xdr:rowOff>
    </xdr:from>
    <xdr:to>
      <xdr:col>2</xdr:col>
      <xdr:colOff>638175</xdr:colOff>
      <xdr:row>35</xdr:row>
      <xdr:rowOff>133795</xdr:rowOff>
    </xdr:to>
    <xdr:cxnSp macro="">
      <xdr:nvCxnSpPr>
        <xdr:cNvPr id="70" name="直線コネクタ 69"/>
        <xdr:cNvCxnSpPr/>
      </xdr:nvCxnSpPr>
      <xdr:spPr>
        <a:xfrm>
          <a:off x="1130300" y="6038228"/>
          <a:ext cx="889000" cy="9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149784</xdr:rowOff>
    </xdr:from>
    <xdr:to>
      <xdr:col>3</xdr:col>
      <xdr:colOff>3175</xdr:colOff>
      <xdr:row>35</xdr:row>
      <xdr:rowOff>79934</xdr:rowOff>
    </xdr:to>
    <xdr:sp macro="" textlink="">
      <xdr:nvSpPr>
        <xdr:cNvPr id="71" name="フローチャート : 判断 70"/>
        <xdr:cNvSpPr/>
      </xdr:nvSpPr>
      <xdr:spPr>
        <a:xfrm>
          <a:off x="1968500" y="5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96461</xdr:rowOff>
    </xdr:from>
    <xdr:ext cx="534377" cy="259045"/>
    <xdr:sp macro="" textlink="">
      <xdr:nvSpPr>
        <xdr:cNvPr id="72" name="テキスト ボックス 71"/>
        <xdr:cNvSpPr txBox="1"/>
      </xdr:nvSpPr>
      <xdr:spPr>
        <a:xfrm>
          <a:off x="1752111" y="575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38113</xdr:rowOff>
    </xdr:from>
    <xdr:to>
      <xdr:col>1</xdr:col>
      <xdr:colOff>485775</xdr:colOff>
      <xdr:row>34</xdr:row>
      <xdr:rowOff>139713</xdr:rowOff>
    </xdr:to>
    <xdr:sp macro="" textlink="">
      <xdr:nvSpPr>
        <xdr:cNvPr id="73" name="フローチャート : 判断 72"/>
        <xdr:cNvSpPr/>
      </xdr:nvSpPr>
      <xdr:spPr>
        <a:xfrm>
          <a:off x="1079500" y="586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156240</xdr:rowOff>
    </xdr:from>
    <xdr:ext cx="534377" cy="259045"/>
    <xdr:sp macro="" textlink="">
      <xdr:nvSpPr>
        <xdr:cNvPr id="74" name="テキスト ボックス 73"/>
        <xdr:cNvSpPr txBox="1"/>
      </xdr:nvSpPr>
      <xdr:spPr>
        <a:xfrm>
          <a:off x="863111" y="564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102007</xdr:rowOff>
    </xdr:from>
    <xdr:to>
      <xdr:col>6</xdr:col>
      <xdr:colOff>561975</xdr:colOff>
      <xdr:row>37</xdr:row>
      <xdr:rowOff>32157</xdr:rowOff>
    </xdr:to>
    <xdr:sp macro="" textlink="">
      <xdr:nvSpPr>
        <xdr:cNvPr id="80" name="円/楕円 79"/>
        <xdr:cNvSpPr/>
      </xdr:nvSpPr>
      <xdr:spPr>
        <a:xfrm>
          <a:off x="4584700" y="62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80434</xdr:rowOff>
    </xdr:from>
    <xdr:ext cx="534377" cy="259045"/>
    <xdr:sp macro="" textlink="">
      <xdr:nvSpPr>
        <xdr:cNvPr id="81" name="人件費該当値テキスト"/>
        <xdr:cNvSpPr txBox="1"/>
      </xdr:nvSpPr>
      <xdr:spPr>
        <a:xfrm>
          <a:off x="4686300" y="625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50,656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97206</xdr:rowOff>
    </xdr:from>
    <xdr:to>
      <xdr:col>5</xdr:col>
      <xdr:colOff>409575</xdr:colOff>
      <xdr:row>37</xdr:row>
      <xdr:rowOff>27356</xdr:rowOff>
    </xdr:to>
    <xdr:sp macro="" textlink="">
      <xdr:nvSpPr>
        <xdr:cNvPr id="82" name="円/楕円 81"/>
        <xdr:cNvSpPr/>
      </xdr:nvSpPr>
      <xdr:spPr>
        <a:xfrm>
          <a:off x="3746500" y="62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18483</xdr:rowOff>
    </xdr:from>
    <xdr:ext cx="534377" cy="259045"/>
    <xdr:sp macro="" textlink="">
      <xdr:nvSpPr>
        <xdr:cNvPr id="83" name="テキスト ボックス 82"/>
        <xdr:cNvSpPr txBox="1"/>
      </xdr:nvSpPr>
      <xdr:spPr>
        <a:xfrm>
          <a:off x="3530111" y="636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50,782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111570</xdr:rowOff>
    </xdr:from>
    <xdr:to>
      <xdr:col>4</xdr:col>
      <xdr:colOff>206375</xdr:colOff>
      <xdr:row>36</xdr:row>
      <xdr:rowOff>41720</xdr:rowOff>
    </xdr:to>
    <xdr:sp macro="" textlink="">
      <xdr:nvSpPr>
        <xdr:cNvPr id="84" name="円/楕円 83"/>
        <xdr:cNvSpPr/>
      </xdr:nvSpPr>
      <xdr:spPr>
        <a:xfrm>
          <a:off x="2857500" y="611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32847</xdr:rowOff>
    </xdr:from>
    <xdr:ext cx="534377" cy="259045"/>
    <xdr:sp macro="" textlink="">
      <xdr:nvSpPr>
        <xdr:cNvPr id="85" name="テキスト ボックス 84"/>
        <xdr:cNvSpPr txBox="1"/>
      </xdr:nvSpPr>
      <xdr:spPr>
        <a:xfrm>
          <a:off x="2641111" y="620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54,905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82995</xdr:rowOff>
    </xdr:from>
    <xdr:to>
      <xdr:col>3</xdr:col>
      <xdr:colOff>3175</xdr:colOff>
      <xdr:row>36</xdr:row>
      <xdr:rowOff>13145</xdr:rowOff>
    </xdr:to>
    <xdr:sp macro="" textlink="">
      <xdr:nvSpPr>
        <xdr:cNvPr id="86" name="円/楕円 85"/>
        <xdr:cNvSpPr/>
      </xdr:nvSpPr>
      <xdr:spPr>
        <a:xfrm>
          <a:off x="1968500" y="608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4272</xdr:rowOff>
    </xdr:from>
    <xdr:ext cx="534377" cy="259045"/>
    <xdr:sp macro="" textlink="">
      <xdr:nvSpPr>
        <xdr:cNvPr id="87" name="テキスト ボックス 86"/>
        <xdr:cNvSpPr txBox="1"/>
      </xdr:nvSpPr>
      <xdr:spPr>
        <a:xfrm>
          <a:off x="1752111" y="617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55,655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158128</xdr:rowOff>
    </xdr:from>
    <xdr:to>
      <xdr:col>1</xdr:col>
      <xdr:colOff>485775</xdr:colOff>
      <xdr:row>35</xdr:row>
      <xdr:rowOff>88278</xdr:rowOff>
    </xdr:to>
    <xdr:sp macro="" textlink="">
      <xdr:nvSpPr>
        <xdr:cNvPr id="88" name="円/楕円 87"/>
        <xdr:cNvSpPr/>
      </xdr:nvSpPr>
      <xdr:spPr>
        <a:xfrm>
          <a:off x="1079500" y="598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79405</xdr:rowOff>
    </xdr:from>
    <xdr:ext cx="534377" cy="259045"/>
    <xdr:sp macro="" textlink="">
      <xdr:nvSpPr>
        <xdr:cNvPr id="89" name="テキスト ボックス 88"/>
        <xdr:cNvSpPr txBox="1"/>
      </xdr:nvSpPr>
      <xdr:spPr>
        <a:xfrm>
          <a:off x="863111" y="608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27229</xdr:rowOff>
    </xdr:from>
    <xdr:to>
      <xdr:col>6</xdr:col>
      <xdr:colOff>510540</xdr:colOff>
      <xdr:row>59</xdr:row>
      <xdr:rowOff>133794</xdr:rowOff>
    </xdr:to>
    <xdr:cxnSp macro="">
      <xdr:nvCxnSpPr>
        <xdr:cNvPr id="114" name="直線コネクタ 113"/>
        <xdr:cNvCxnSpPr/>
      </xdr:nvCxnSpPr>
      <xdr:spPr>
        <a:xfrm flipV="1">
          <a:off x="4633595" y="8599729"/>
          <a:ext cx="1270" cy="16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137621</xdr:rowOff>
    </xdr:from>
    <xdr:ext cx="534377" cy="259045"/>
    <xdr:sp macro="" textlink="">
      <xdr:nvSpPr>
        <xdr:cNvPr id="115" name="物件費最小値テキスト"/>
        <xdr:cNvSpPr txBox="1"/>
      </xdr:nvSpPr>
      <xdr:spPr>
        <a:xfrm>
          <a:off x="4686300" y="1025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37,655</a:t>
          </a:r>
          <a:endParaRPr kumimoji="1" lang="ja-JP" altLang="en-US" sz="1000" b="1">
            <a:latin typeface="ＭＳ Ｐゴシック"/>
          </a:endParaRPr>
        </a:p>
      </xdr:txBody>
    </xdr:sp>
    <xdr:clientData/>
  </xdr:oneCellAnchor>
  <xdr:twoCellAnchor>
    <xdr:from>
      <xdr:col>6</xdr:col>
      <xdr:colOff>422275</xdr:colOff>
      <xdr:row>59</xdr:row>
      <xdr:rowOff>133794</xdr:rowOff>
    </xdr:from>
    <xdr:to>
      <xdr:col>6</xdr:col>
      <xdr:colOff>600075</xdr:colOff>
      <xdr:row>59</xdr:row>
      <xdr:rowOff>133794</xdr:rowOff>
    </xdr:to>
    <xdr:cxnSp macro="">
      <xdr:nvCxnSpPr>
        <xdr:cNvPr id="116" name="直線コネクタ 115"/>
        <xdr:cNvCxnSpPr/>
      </xdr:nvCxnSpPr>
      <xdr:spPr>
        <a:xfrm>
          <a:off x="4546600" y="10249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145356</xdr:rowOff>
    </xdr:from>
    <xdr:ext cx="534377" cy="259045"/>
    <xdr:sp macro="" textlink="">
      <xdr:nvSpPr>
        <xdr:cNvPr id="117" name="物件費最大値テキスト"/>
        <xdr:cNvSpPr txBox="1"/>
      </xdr:nvSpPr>
      <xdr:spPr>
        <a:xfrm>
          <a:off x="4686300" y="83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80,952</a:t>
          </a:r>
          <a:endParaRPr kumimoji="1" lang="ja-JP" altLang="en-US" sz="1000" b="1">
            <a:latin typeface="ＭＳ Ｐゴシック"/>
          </a:endParaRPr>
        </a:p>
      </xdr:txBody>
    </xdr:sp>
    <xdr:clientData/>
  </xdr:oneCellAnchor>
  <xdr:twoCellAnchor>
    <xdr:from>
      <xdr:col>6</xdr:col>
      <xdr:colOff>422275</xdr:colOff>
      <xdr:row>50</xdr:row>
      <xdr:rowOff>27229</xdr:rowOff>
    </xdr:from>
    <xdr:to>
      <xdr:col>6</xdr:col>
      <xdr:colOff>600075</xdr:colOff>
      <xdr:row>50</xdr:row>
      <xdr:rowOff>27229</xdr:rowOff>
    </xdr:to>
    <xdr:cxnSp macro="">
      <xdr:nvCxnSpPr>
        <xdr:cNvPr id="118" name="直線コネクタ 117"/>
        <xdr:cNvCxnSpPr/>
      </xdr:nvCxnSpPr>
      <xdr:spPr>
        <a:xfrm>
          <a:off x="4546600" y="85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67653</xdr:rowOff>
    </xdr:from>
    <xdr:to>
      <xdr:col>6</xdr:col>
      <xdr:colOff>511175</xdr:colOff>
      <xdr:row>57</xdr:row>
      <xdr:rowOff>93256</xdr:rowOff>
    </xdr:to>
    <xdr:cxnSp macro="">
      <xdr:nvCxnSpPr>
        <xdr:cNvPr id="119" name="直線コネクタ 118"/>
        <xdr:cNvCxnSpPr/>
      </xdr:nvCxnSpPr>
      <xdr:spPr>
        <a:xfrm flipV="1">
          <a:off x="3797300" y="9840303"/>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107929</xdr:rowOff>
    </xdr:from>
    <xdr:ext cx="534377" cy="259045"/>
    <xdr:sp macro="" textlink="">
      <xdr:nvSpPr>
        <xdr:cNvPr id="120" name="物件費平均値テキスト"/>
        <xdr:cNvSpPr txBox="1"/>
      </xdr:nvSpPr>
      <xdr:spPr>
        <a:xfrm>
          <a:off x="4686300" y="936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55,601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85052</xdr:rowOff>
    </xdr:from>
    <xdr:to>
      <xdr:col>6</xdr:col>
      <xdr:colOff>561975</xdr:colOff>
      <xdr:row>56</xdr:row>
      <xdr:rowOff>15202</xdr:rowOff>
    </xdr:to>
    <xdr:sp macro="" textlink="">
      <xdr:nvSpPr>
        <xdr:cNvPr id="121" name="フローチャート : 判断 120"/>
        <xdr:cNvSpPr/>
      </xdr:nvSpPr>
      <xdr:spPr>
        <a:xfrm>
          <a:off x="4584700" y="951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70701</xdr:rowOff>
    </xdr:from>
    <xdr:to>
      <xdr:col>5</xdr:col>
      <xdr:colOff>358775</xdr:colOff>
      <xdr:row>57</xdr:row>
      <xdr:rowOff>93256</xdr:rowOff>
    </xdr:to>
    <xdr:cxnSp macro="">
      <xdr:nvCxnSpPr>
        <xdr:cNvPr id="122" name="直線コネクタ 121"/>
        <xdr:cNvCxnSpPr/>
      </xdr:nvCxnSpPr>
      <xdr:spPr>
        <a:xfrm>
          <a:off x="2908300" y="9843351"/>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29731</xdr:rowOff>
    </xdr:from>
    <xdr:to>
      <xdr:col>5</xdr:col>
      <xdr:colOff>409575</xdr:colOff>
      <xdr:row>56</xdr:row>
      <xdr:rowOff>131331</xdr:rowOff>
    </xdr:to>
    <xdr:sp macro="" textlink="">
      <xdr:nvSpPr>
        <xdr:cNvPr id="123" name="フローチャート : 判断 122"/>
        <xdr:cNvSpPr/>
      </xdr:nvSpPr>
      <xdr:spPr>
        <a:xfrm>
          <a:off x="3746500" y="963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147858</xdr:rowOff>
    </xdr:from>
    <xdr:ext cx="534377" cy="259045"/>
    <xdr:sp macro="" textlink="">
      <xdr:nvSpPr>
        <xdr:cNvPr id="124" name="テキスト ボックス 123"/>
        <xdr:cNvSpPr txBox="1"/>
      </xdr:nvSpPr>
      <xdr:spPr>
        <a:xfrm>
          <a:off x="3530111" y="94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70701</xdr:rowOff>
    </xdr:from>
    <xdr:to>
      <xdr:col>4</xdr:col>
      <xdr:colOff>155575</xdr:colOff>
      <xdr:row>58</xdr:row>
      <xdr:rowOff>38850</xdr:rowOff>
    </xdr:to>
    <xdr:cxnSp macro="">
      <xdr:nvCxnSpPr>
        <xdr:cNvPr id="125" name="直線コネクタ 124"/>
        <xdr:cNvCxnSpPr/>
      </xdr:nvCxnSpPr>
      <xdr:spPr>
        <a:xfrm flipV="1">
          <a:off x="2019300" y="9843351"/>
          <a:ext cx="889000" cy="13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117932</xdr:rowOff>
    </xdr:from>
    <xdr:to>
      <xdr:col>4</xdr:col>
      <xdr:colOff>206375</xdr:colOff>
      <xdr:row>57</xdr:row>
      <xdr:rowOff>48082</xdr:rowOff>
    </xdr:to>
    <xdr:sp macro="" textlink="">
      <xdr:nvSpPr>
        <xdr:cNvPr id="126" name="フローチャート : 判断 125"/>
        <xdr:cNvSpPr/>
      </xdr:nvSpPr>
      <xdr:spPr>
        <a:xfrm>
          <a:off x="2857500" y="971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64609</xdr:rowOff>
    </xdr:from>
    <xdr:ext cx="534377" cy="259045"/>
    <xdr:sp macro="" textlink="">
      <xdr:nvSpPr>
        <xdr:cNvPr id="127" name="テキスト ボックス 126"/>
        <xdr:cNvSpPr txBox="1"/>
      </xdr:nvSpPr>
      <xdr:spPr>
        <a:xfrm>
          <a:off x="2641111" y="949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38850</xdr:rowOff>
    </xdr:from>
    <xdr:to>
      <xdr:col>2</xdr:col>
      <xdr:colOff>638175</xdr:colOff>
      <xdr:row>58</xdr:row>
      <xdr:rowOff>42202</xdr:rowOff>
    </xdr:to>
    <xdr:cxnSp macro="">
      <xdr:nvCxnSpPr>
        <xdr:cNvPr id="128" name="直線コネクタ 127"/>
        <xdr:cNvCxnSpPr/>
      </xdr:nvCxnSpPr>
      <xdr:spPr>
        <a:xfrm flipV="1">
          <a:off x="1130300" y="9982950"/>
          <a:ext cx="8890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45542</xdr:rowOff>
    </xdr:from>
    <xdr:to>
      <xdr:col>3</xdr:col>
      <xdr:colOff>3175</xdr:colOff>
      <xdr:row>57</xdr:row>
      <xdr:rowOff>147142</xdr:rowOff>
    </xdr:to>
    <xdr:sp macro="" textlink="">
      <xdr:nvSpPr>
        <xdr:cNvPr id="129" name="フローチャート : 判断 128"/>
        <xdr:cNvSpPr/>
      </xdr:nvSpPr>
      <xdr:spPr>
        <a:xfrm>
          <a:off x="1968500" y="981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163669</xdr:rowOff>
    </xdr:from>
    <xdr:ext cx="534377" cy="259045"/>
    <xdr:sp macro="" textlink="">
      <xdr:nvSpPr>
        <xdr:cNvPr id="130" name="テキスト ボックス 129"/>
        <xdr:cNvSpPr txBox="1"/>
      </xdr:nvSpPr>
      <xdr:spPr>
        <a:xfrm>
          <a:off x="1752111" y="959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71603</xdr:rowOff>
    </xdr:from>
    <xdr:to>
      <xdr:col>1</xdr:col>
      <xdr:colOff>485775</xdr:colOff>
      <xdr:row>58</xdr:row>
      <xdr:rowOff>1753</xdr:rowOff>
    </xdr:to>
    <xdr:sp macro="" textlink="">
      <xdr:nvSpPr>
        <xdr:cNvPr id="131" name="フローチャート : 判断 130"/>
        <xdr:cNvSpPr/>
      </xdr:nvSpPr>
      <xdr:spPr>
        <a:xfrm>
          <a:off x="1079500" y="984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18280</xdr:rowOff>
    </xdr:from>
    <xdr:ext cx="534377" cy="259045"/>
    <xdr:sp macro="" textlink="">
      <xdr:nvSpPr>
        <xdr:cNvPr id="132" name="テキスト ボックス 131"/>
        <xdr:cNvSpPr txBox="1"/>
      </xdr:nvSpPr>
      <xdr:spPr>
        <a:xfrm>
          <a:off x="863111" y="961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16853</xdr:rowOff>
    </xdr:from>
    <xdr:to>
      <xdr:col>6</xdr:col>
      <xdr:colOff>561975</xdr:colOff>
      <xdr:row>57</xdr:row>
      <xdr:rowOff>118453</xdr:rowOff>
    </xdr:to>
    <xdr:sp macro="" textlink="">
      <xdr:nvSpPr>
        <xdr:cNvPr id="138" name="円/楕円 137"/>
        <xdr:cNvSpPr/>
      </xdr:nvSpPr>
      <xdr:spPr>
        <a:xfrm>
          <a:off x="4584700" y="978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166730</xdr:rowOff>
    </xdr:from>
    <xdr:ext cx="534377" cy="259045"/>
    <xdr:sp macro="" textlink="">
      <xdr:nvSpPr>
        <xdr:cNvPr id="139" name="物件費該当値テキスト"/>
        <xdr:cNvSpPr txBox="1"/>
      </xdr:nvSpPr>
      <xdr:spPr>
        <a:xfrm>
          <a:off x="4686300" y="97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48,391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42456</xdr:rowOff>
    </xdr:from>
    <xdr:to>
      <xdr:col>5</xdr:col>
      <xdr:colOff>409575</xdr:colOff>
      <xdr:row>57</xdr:row>
      <xdr:rowOff>144056</xdr:rowOff>
    </xdr:to>
    <xdr:sp macro="" textlink="">
      <xdr:nvSpPr>
        <xdr:cNvPr id="140" name="円/楕円 139"/>
        <xdr:cNvSpPr/>
      </xdr:nvSpPr>
      <xdr:spPr>
        <a:xfrm>
          <a:off x="3746500" y="98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135183</xdr:rowOff>
    </xdr:from>
    <xdr:ext cx="534377" cy="259045"/>
    <xdr:sp macro="" textlink="">
      <xdr:nvSpPr>
        <xdr:cNvPr id="141" name="テキスト ボックス 140"/>
        <xdr:cNvSpPr txBox="1"/>
      </xdr:nvSpPr>
      <xdr:spPr>
        <a:xfrm>
          <a:off x="3530111" y="990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19901</xdr:rowOff>
    </xdr:from>
    <xdr:to>
      <xdr:col>4</xdr:col>
      <xdr:colOff>206375</xdr:colOff>
      <xdr:row>57</xdr:row>
      <xdr:rowOff>121501</xdr:rowOff>
    </xdr:to>
    <xdr:sp macro="" textlink="">
      <xdr:nvSpPr>
        <xdr:cNvPr id="142" name="円/楕円 141"/>
        <xdr:cNvSpPr/>
      </xdr:nvSpPr>
      <xdr:spPr>
        <a:xfrm>
          <a:off x="2857500" y="979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112628</xdr:rowOff>
    </xdr:from>
    <xdr:ext cx="534377" cy="259045"/>
    <xdr:sp macro="" textlink="">
      <xdr:nvSpPr>
        <xdr:cNvPr id="143" name="テキスト ボックス 142"/>
        <xdr:cNvSpPr txBox="1"/>
      </xdr:nvSpPr>
      <xdr:spPr>
        <a:xfrm>
          <a:off x="2641111" y="988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159500</xdr:rowOff>
    </xdr:from>
    <xdr:to>
      <xdr:col>3</xdr:col>
      <xdr:colOff>3175</xdr:colOff>
      <xdr:row>58</xdr:row>
      <xdr:rowOff>89650</xdr:rowOff>
    </xdr:to>
    <xdr:sp macro="" textlink="">
      <xdr:nvSpPr>
        <xdr:cNvPr id="144" name="円/楕円 143"/>
        <xdr:cNvSpPr/>
      </xdr:nvSpPr>
      <xdr:spPr>
        <a:xfrm>
          <a:off x="1968500" y="993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80777</xdr:rowOff>
    </xdr:from>
    <xdr:ext cx="534377" cy="259045"/>
    <xdr:sp macro="" textlink="">
      <xdr:nvSpPr>
        <xdr:cNvPr id="145" name="テキスト ボックス 144"/>
        <xdr:cNvSpPr txBox="1"/>
      </xdr:nvSpPr>
      <xdr:spPr>
        <a:xfrm>
          <a:off x="1752111" y="1002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44,647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162852</xdr:rowOff>
    </xdr:from>
    <xdr:to>
      <xdr:col>1</xdr:col>
      <xdr:colOff>485775</xdr:colOff>
      <xdr:row>58</xdr:row>
      <xdr:rowOff>93002</xdr:rowOff>
    </xdr:to>
    <xdr:sp macro="" textlink="">
      <xdr:nvSpPr>
        <xdr:cNvPr id="146" name="円/楕円 145"/>
        <xdr:cNvSpPr/>
      </xdr:nvSpPr>
      <xdr:spPr>
        <a:xfrm>
          <a:off x="1079500" y="993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84129</xdr:rowOff>
    </xdr:from>
    <xdr:ext cx="534377" cy="259045"/>
    <xdr:sp macro="" textlink="">
      <xdr:nvSpPr>
        <xdr:cNvPr id="147" name="テキスト ボックス 146"/>
        <xdr:cNvSpPr txBox="1"/>
      </xdr:nvSpPr>
      <xdr:spPr>
        <a:xfrm>
          <a:off x="863111" y="1002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128597</xdr:rowOff>
    </xdr:from>
    <xdr:to>
      <xdr:col>6</xdr:col>
      <xdr:colOff>510540</xdr:colOff>
      <xdr:row>78</xdr:row>
      <xdr:rowOff>150476</xdr:rowOff>
    </xdr:to>
    <xdr:cxnSp macro="">
      <xdr:nvCxnSpPr>
        <xdr:cNvPr id="173" name="直線コネクタ 172"/>
        <xdr:cNvCxnSpPr/>
      </xdr:nvCxnSpPr>
      <xdr:spPr>
        <a:xfrm flipV="1">
          <a:off x="4633595" y="12130097"/>
          <a:ext cx="1270" cy="139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154303</xdr:rowOff>
    </xdr:from>
    <xdr:ext cx="378565" cy="259045"/>
    <xdr:sp macro="" textlink="">
      <xdr:nvSpPr>
        <xdr:cNvPr id="174" name="維持補修費最小値テキスト"/>
        <xdr:cNvSpPr txBox="1"/>
      </xdr:nvSpPr>
      <xdr:spPr>
        <a:xfrm>
          <a:off x="4686300" y="1352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78</xdr:row>
      <xdr:rowOff>150476</xdr:rowOff>
    </xdr:from>
    <xdr:to>
      <xdr:col>6</xdr:col>
      <xdr:colOff>600075</xdr:colOff>
      <xdr:row>78</xdr:row>
      <xdr:rowOff>150476</xdr:rowOff>
    </xdr:to>
    <xdr:cxnSp macro="">
      <xdr:nvCxnSpPr>
        <xdr:cNvPr id="175" name="直線コネクタ 174"/>
        <xdr:cNvCxnSpPr/>
      </xdr:nvCxnSpPr>
      <xdr:spPr>
        <a:xfrm>
          <a:off x="4546600" y="1352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75274</xdr:rowOff>
    </xdr:from>
    <xdr:ext cx="469744" cy="259045"/>
    <xdr:sp macro="" textlink="">
      <xdr:nvSpPr>
        <xdr:cNvPr id="176" name="維持補修費最大値テキスト"/>
        <xdr:cNvSpPr txBox="1"/>
      </xdr:nvSpPr>
      <xdr:spPr>
        <a:xfrm>
          <a:off x="4686300" y="1190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9,268</a:t>
          </a:r>
          <a:endParaRPr kumimoji="1" lang="ja-JP" altLang="en-US" sz="1000" b="1">
            <a:latin typeface="ＭＳ Ｐゴシック"/>
          </a:endParaRPr>
        </a:p>
      </xdr:txBody>
    </xdr:sp>
    <xdr:clientData/>
  </xdr:oneCellAnchor>
  <xdr:twoCellAnchor>
    <xdr:from>
      <xdr:col>6</xdr:col>
      <xdr:colOff>422275</xdr:colOff>
      <xdr:row>70</xdr:row>
      <xdr:rowOff>128597</xdr:rowOff>
    </xdr:from>
    <xdr:to>
      <xdr:col>6</xdr:col>
      <xdr:colOff>600075</xdr:colOff>
      <xdr:row>70</xdr:row>
      <xdr:rowOff>128597</xdr:rowOff>
    </xdr:to>
    <xdr:cxnSp macro="">
      <xdr:nvCxnSpPr>
        <xdr:cNvPr id="177" name="直線コネクタ 176"/>
        <xdr:cNvCxnSpPr/>
      </xdr:nvCxnSpPr>
      <xdr:spPr>
        <a:xfrm>
          <a:off x="4546600" y="1213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157824</xdr:rowOff>
    </xdr:from>
    <xdr:to>
      <xdr:col>6</xdr:col>
      <xdr:colOff>511175</xdr:colOff>
      <xdr:row>77</xdr:row>
      <xdr:rowOff>36993</xdr:rowOff>
    </xdr:to>
    <xdr:cxnSp macro="">
      <xdr:nvCxnSpPr>
        <xdr:cNvPr id="178" name="直線コネクタ 177"/>
        <xdr:cNvCxnSpPr/>
      </xdr:nvCxnSpPr>
      <xdr:spPr>
        <a:xfrm>
          <a:off x="3797300" y="13188024"/>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64588</xdr:rowOff>
    </xdr:from>
    <xdr:ext cx="469744" cy="259045"/>
    <xdr:sp macro="" textlink="">
      <xdr:nvSpPr>
        <xdr:cNvPr id="179" name="維持補修費平均値テキスト"/>
        <xdr:cNvSpPr txBox="1"/>
      </xdr:nvSpPr>
      <xdr:spPr>
        <a:xfrm>
          <a:off x="4686300" y="127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41711</xdr:rowOff>
    </xdr:from>
    <xdr:to>
      <xdr:col>6</xdr:col>
      <xdr:colOff>561975</xdr:colOff>
      <xdr:row>75</xdr:row>
      <xdr:rowOff>143311</xdr:rowOff>
    </xdr:to>
    <xdr:sp macro="" textlink="">
      <xdr:nvSpPr>
        <xdr:cNvPr id="180" name="フローチャート : 判断 179"/>
        <xdr:cNvSpPr/>
      </xdr:nvSpPr>
      <xdr:spPr>
        <a:xfrm>
          <a:off x="45847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101981</xdr:rowOff>
    </xdr:from>
    <xdr:to>
      <xdr:col>5</xdr:col>
      <xdr:colOff>358775</xdr:colOff>
      <xdr:row>76</xdr:row>
      <xdr:rowOff>157824</xdr:rowOff>
    </xdr:to>
    <xdr:cxnSp macro="">
      <xdr:nvCxnSpPr>
        <xdr:cNvPr id="181" name="直線コネクタ 180"/>
        <xdr:cNvCxnSpPr/>
      </xdr:nvCxnSpPr>
      <xdr:spPr>
        <a:xfrm>
          <a:off x="2908300" y="13132181"/>
          <a:ext cx="889000" cy="5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95595</xdr:rowOff>
    </xdr:from>
    <xdr:to>
      <xdr:col>5</xdr:col>
      <xdr:colOff>409575</xdr:colOff>
      <xdr:row>76</xdr:row>
      <xdr:rowOff>25744</xdr:rowOff>
    </xdr:to>
    <xdr:sp macro="" textlink="">
      <xdr:nvSpPr>
        <xdr:cNvPr id="182" name="フローチャート : 判断 181"/>
        <xdr:cNvSpPr/>
      </xdr:nvSpPr>
      <xdr:spPr>
        <a:xfrm>
          <a:off x="3746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42272</xdr:rowOff>
    </xdr:from>
    <xdr:ext cx="469744" cy="259045"/>
    <xdr:sp macro="" textlink="">
      <xdr:nvSpPr>
        <xdr:cNvPr id="183" name="テキスト ボックス 182"/>
        <xdr:cNvSpPr txBox="1"/>
      </xdr:nvSpPr>
      <xdr:spPr>
        <a:xfrm>
          <a:off x="3562427"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101981</xdr:rowOff>
    </xdr:from>
    <xdr:to>
      <xdr:col>4</xdr:col>
      <xdr:colOff>155575</xdr:colOff>
      <xdr:row>77</xdr:row>
      <xdr:rowOff>76181</xdr:rowOff>
    </xdr:to>
    <xdr:cxnSp macro="">
      <xdr:nvCxnSpPr>
        <xdr:cNvPr id="184" name="直線コネクタ 183"/>
        <xdr:cNvCxnSpPr/>
      </xdr:nvCxnSpPr>
      <xdr:spPr>
        <a:xfrm flipV="1">
          <a:off x="2019300" y="13132181"/>
          <a:ext cx="889000" cy="14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85634</xdr:rowOff>
    </xdr:from>
    <xdr:to>
      <xdr:col>4</xdr:col>
      <xdr:colOff>206375</xdr:colOff>
      <xdr:row>76</xdr:row>
      <xdr:rowOff>15785</xdr:rowOff>
    </xdr:to>
    <xdr:sp macro="" textlink="">
      <xdr:nvSpPr>
        <xdr:cNvPr id="185" name="フローチャート : 判断 184"/>
        <xdr:cNvSpPr/>
      </xdr:nvSpPr>
      <xdr:spPr>
        <a:xfrm>
          <a:off x="2857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32311</xdr:rowOff>
    </xdr:from>
    <xdr:ext cx="469744" cy="259045"/>
    <xdr:sp macro="" textlink="">
      <xdr:nvSpPr>
        <xdr:cNvPr id="186" name="テキスト ボックス 185"/>
        <xdr:cNvSpPr txBox="1"/>
      </xdr:nvSpPr>
      <xdr:spPr>
        <a:xfrm>
          <a:off x="2673427"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26870</xdr:rowOff>
    </xdr:from>
    <xdr:to>
      <xdr:col>2</xdr:col>
      <xdr:colOff>638175</xdr:colOff>
      <xdr:row>77</xdr:row>
      <xdr:rowOff>76181</xdr:rowOff>
    </xdr:to>
    <xdr:cxnSp macro="">
      <xdr:nvCxnSpPr>
        <xdr:cNvPr id="187" name="直線コネクタ 186"/>
        <xdr:cNvCxnSpPr/>
      </xdr:nvCxnSpPr>
      <xdr:spPr>
        <a:xfrm>
          <a:off x="1130300" y="13228520"/>
          <a:ext cx="889000" cy="4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122210</xdr:rowOff>
    </xdr:from>
    <xdr:to>
      <xdr:col>3</xdr:col>
      <xdr:colOff>3175</xdr:colOff>
      <xdr:row>76</xdr:row>
      <xdr:rowOff>52360</xdr:rowOff>
    </xdr:to>
    <xdr:sp macro="" textlink="">
      <xdr:nvSpPr>
        <xdr:cNvPr id="188" name="フローチャート : 判断 187"/>
        <xdr:cNvSpPr/>
      </xdr:nvSpPr>
      <xdr:spPr>
        <a:xfrm>
          <a:off x="1968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68887</xdr:rowOff>
    </xdr:from>
    <xdr:ext cx="469744" cy="259045"/>
    <xdr:sp macro="" textlink="">
      <xdr:nvSpPr>
        <xdr:cNvPr id="189" name="テキスト ボックス 188"/>
        <xdr:cNvSpPr txBox="1"/>
      </xdr:nvSpPr>
      <xdr:spPr>
        <a:xfrm>
          <a:off x="1784427"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114373</xdr:rowOff>
    </xdr:from>
    <xdr:to>
      <xdr:col>1</xdr:col>
      <xdr:colOff>485775</xdr:colOff>
      <xdr:row>76</xdr:row>
      <xdr:rowOff>44523</xdr:rowOff>
    </xdr:to>
    <xdr:sp macro="" textlink="">
      <xdr:nvSpPr>
        <xdr:cNvPr id="190" name="フローチャート : 判断 189"/>
        <xdr:cNvSpPr/>
      </xdr:nvSpPr>
      <xdr:spPr>
        <a:xfrm>
          <a:off x="1079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61050</xdr:rowOff>
    </xdr:from>
    <xdr:ext cx="469744" cy="259045"/>
    <xdr:sp macro="" textlink="">
      <xdr:nvSpPr>
        <xdr:cNvPr id="191" name="テキスト ボックス 190"/>
        <xdr:cNvSpPr txBox="1"/>
      </xdr:nvSpPr>
      <xdr:spPr>
        <a:xfrm>
          <a:off x="895427"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157643</xdr:rowOff>
    </xdr:from>
    <xdr:to>
      <xdr:col>6</xdr:col>
      <xdr:colOff>561975</xdr:colOff>
      <xdr:row>77</xdr:row>
      <xdr:rowOff>87793</xdr:rowOff>
    </xdr:to>
    <xdr:sp macro="" textlink="">
      <xdr:nvSpPr>
        <xdr:cNvPr id="197" name="円/楕円 196"/>
        <xdr:cNvSpPr/>
      </xdr:nvSpPr>
      <xdr:spPr>
        <a:xfrm>
          <a:off x="4584700" y="131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136070</xdr:rowOff>
    </xdr:from>
    <xdr:ext cx="469744" cy="259045"/>
    <xdr:sp macro="" textlink="">
      <xdr:nvSpPr>
        <xdr:cNvPr id="198" name="維持補修費該当値テキスト"/>
        <xdr:cNvSpPr txBox="1"/>
      </xdr:nvSpPr>
      <xdr:spPr>
        <a:xfrm>
          <a:off x="4686300" y="1316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107024</xdr:rowOff>
    </xdr:from>
    <xdr:to>
      <xdr:col>5</xdr:col>
      <xdr:colOff>409575</xdr:colOff>
      <xdr:row>77</xdr:row>
      <xdr:rowOff>37174</xdr:rowOff>
    </xdr:to>
    <xdr:sp macro="" textlink="">
      <xdr:nvSpPr>
        <xdr:cNvPr id="199" name="円/楕円 198"/>
        <xdr:cNvSpPr/>
      </xdr:nvSpPr>
      <xdr:spPr>
        <a:xfrm>
          <a:off x="3746500" y="131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28301</xdr:rowOff>
    </xdr:from>
    <xdr:ext cx="469744" cy="259045"/>
    <xdr:sp macro="" textlink="">
      <xdr:nvSpPr>
        <xdr:cNvPr id="200" name="テキスト ボックス 199"/>
        <xdr:cNvSpPr txBox="1"/>
      </xdr:nvSpPr>
      <xdr:spPr>
        <a:xfrm>
          <a:off x="3562427" y="1322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51181</xdr:rowOff>
    </xdr:from>
    <xdr:to>
      <xdr:col>4</xdr:col>
      <xdr:colOff>206375</xdr:colOff>
      <xdr:row>76</xdr:row>
      <xdr:rowOff>152781</xdr:rowOff>
    </xdr:to>
    <xdr:sp macro="" textlink="">
      <xdr:nvSpPr>
        <xdr:cNvPr id="201" name="円/楕円 200"/>
        <xdr:cNvSpPr/>
      </xdr:nvSpPr>
      <xdr:spPr>
        <a:xfrm>
          <a:off x="2857500" y="130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143908</xdr:rowOff>
    </xdr:from>
    <xdr:ext cx="469744" cy="259045"/>
    <xdr:sp macro="" textlink="">
      <xdr:nvSpPr>
        <xdr:cNvPr id="202" name="テキスト ボックス 201"/>
        <xdr:cNvSpPr txBox="1"/>
      </xdr:nvSpPr>
      <xdr:spPr>
        <a:xfrm>
          <a:off x="2673427" y="1317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25381</xdr:rowOff>
    </xdr:from>
    <xdr:to>
      <xdr:col>3</xdr:col>
      <xdr:colOff>3175</xdr:colOff>
      <xdr:row>77</xdr:row>
      <xdr:rowOff>126981</xdr:rowOff>
    </xdr:to>
    <xdr:sp macro="" textlink="">
      <xdr:nvSpPr>
        <xdr:cNvPr id="203" name="円/楕円 202"/>
        <xdr:cNvSpPr/>
      </xdr:nvSpPr>
      <xdr:spPr>
        <a:xfrm>
          <a:off x="1968500" y="1322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118108</xdr:rowOff>
    </xdr:from>
    <xdr:ext cx="469744" cy="259045"/>
    <xdr:sp macro="" textlink="">
      <xdr:nvSpPr>
        <xdr:cNvPr id="204" name="テキスト ボックス 203"/>
        <xdr:cNvSpPr txBox="1"/>
      </xdr:nvSpPr>
      <xdr:spPr>
        <a:xfrm>
          <a:off x="1784427" y="1331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147520</xdr:rowOff>
    </xdr:from>
    <xdr:to>
      <xdr:col>1</xdr:col>
      <xdr:colOff>485775</xdr:colOff>
      <xdr:row>77</xdr:row>
      <xdr:rowOff>77670</xdr:rowOff>
    </xdr:to>
    <xdr:sp macro="" textlink="">
      <xdr:nvSpPr>
        <xdr:cNvPr id="205" name="円/楕円 204"/>
        <xdr:cNvSpPr/>
      </xdr:nvSpPr>
      <xdr:spPr>
        <a:xfrm>
          <a:off x="1079500" y="131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68797</xdr:rowOff>
    </xdr:from>
    <xdr:ext cx="469744" cy="259045"/>
    <xdr:sp macro="" textlink="">
      <xdr:nvSpPr>
        <xdr:cNvPr id="206" name="テキスト ボックス 205"/>
        <xdr:cNvSpPr txBox="1"/>
      </xdr:nvSpPr>
      <xdr:spPr>
        <a:xfrm>
          <a:off x="895427" y="132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87,641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26276</xdr:rowOff>
    </xdr:from>
    <xdr:to>
      <xdr:col>6</xdr:col>
      <xdr:colOff>510540</xdr:colOff>
      <xdr:row>99</xdr:row>
      <xdr:rowOff>8674</xdr:rowOff>
    </xdr:to>
    <xdr:cxnSp macro="">
      <xdr:nvCxnSpPr>
        <xdr:cNvPr id="231" name="直線コネクタ 230"/>
        <xdr:cNvCxnSpPr/>
      </xdr:nvCxnSpPr>
      <xdr:spPr>
        <a:xfrm flipV="1">
          <a:off x="4633595" y="15628226"/>
          <a:ext cx="1270" cy="135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12501</xdr:rowOff>
    </xdr:from>
    <xdr:ext cx="534377" cy="259045"/>
    <xdr:sp macro="" textlink="">
      <xdr:nvSpPr>
        <xdr:cNvPr id="232" name="扶助費最小値テキスト"/>
        <xdr:cNvSpPr txBox="1"/>
      </xdr:nvSpPr>
      <xdr:spPr>
        <a:xfrm>
          <a:off x="4686300" y="1698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60,939</a:t>
          </a:r>
          <a:endParaRPr kumimoji="1" lang="ja-JP" altLang="en-US" sz="1000" b="1">
            <a:latin typeface="ＭＳ Ｐゴシック"/>
          </a:endParaRPr>
        </a:p>
      </xdr:txBody>
    </xdr:sp>
    <xdr:clientData/>
  </xdr:oneCellAnchor>
  <xdr:twoCellAnchor>
    <xdr:from>
      <xdr:col>6</xdr:col>
      <xdr:colOff>422275</xdr:colOff>
      <xdr:row>99</xdr:row>
      <xdr:rowOff>8674</xdr:rowOff>
    </xdr:from>
    <xdr:to>
      <xdr:col>6</xdr:col>
      <xdr:colOff>600075</xdr:colOff>
      <xdr:row>99</xdr:row>
      <xdr:rowOff>8674</xdr:rowOff>
    </xdr:to>
    <xdr:cxnSp macro="">
      <xdr:nvCxnSpPr>
        <xdr:cNvPr id="233" name="直線コネクタ 232"/>
        <xdr:cNvCxnSpPr/>
      </xdr:nvCxnSpPr>
      <xdr:spPr>
        <a:xfrm>
          <a:off x="4546600" y="1698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144403</xdr:rowOff>
    </xdr:from>
    <xdr:ext cx="534377" cy="259045"/>
    <xdr:sp macro="" textlink="">
      <xdr:nvSpPr>
        <xdr:cNvPr id="234" name="扶助費最大値テキスト"/>
        <xdr:cNvSpPr txBox="1"/>
      </xdr:nvSpPr>
      <xdr:spPr>
        <a:xfrm>
          <a:off x="4686300" y="154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96,477</a:t>
          </a:r>
          <a:endParaRPr kumimoji="1" lang="ja-JP" altLang="en-US" sz="1000" b="1">
            <a:latin typeface="ＭＳ Ｐゴシック"/>
          </a:endParaRPr>
        </a:p>
      </xdr:txBody>
    </xdr:sp>
    <xdr:clientData/>
  </xdr:oneCellAnchor>
  <xdr:twoCellAnchor>
    <xdr:from>
      <xdr:col>6</xdr:col>
      <xdr:colOff>422275</xdr:colOff>
      <xdr:row>91</xdr:row>
      <xdr:rowOff>26276</xdr:rowOff>
    </xdr:from>
    <xdr:to>
      <xdr:col>6</xdr:col>
      <xdr:colOff>600075</xdr:colOff>
      <xdr:row>91</xdr:row>
      <xdr:rowOff>26276</xdr:rowOff>
    </xdr:to>
    <xdr:cxnSp macro="">
      <xdr:nvCxnSpPr>
        <xdr:cNvPr id="235" name="直線コネクタ 234"/>
        <xdr:cNvCxnSpPr/>
      </xdr:nvCxnSpPr>
      <xdr:spPr>
        <a:xfrm>
          <a:off x="4546600" y="1562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51727</xdr:rowOff>
    </xdr:from>
    <xdr:to>
      <xdr:col>6</xdr:col>
      <xdr:colOff>511175</xdr:colOff>
      <xdr:row>94</xdr:row>
      <xdr:rowOff>126709</xdr:rowOff>
    </xdr:to>
    <xdr:cxnSp macro="">
      <xdr:nvCxnSpPr>
        <xdr:cNvPr id="236" name="直線コネクタ 235"/>
        <xdr:cNvCxnSpPr/>
      </xdr:nvCxnSpPr>
      <xdr:spPr>
        <a:xfrm flipV="1">
          <a:off x="3797300" y="15996577"/>
          <a:ext cx="838200" cy="24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92015</xdr:rowOff>
    </xdr:from>
    <xdr:ext cx="534377" cy="259045"/>
    <xdr:sp macro="" textlink="">
      <xdr:nvSpPr>
        <xdr:cNvPr id="237" name="扶助費平均値テキスト"/>
        <xdr:cNvSpPr txBox="1"/>
      </xdr:nvSpPr>
      <xdr:spPr>
        <a:xfrm>
          <a:off x="4686300" y="16208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79,352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113588</xdr:rowOff>
    </xdr:from>
    <xdr:to>
      <xdr:col>6</xdr:col>
      <xdr:colOff>561975</xdr:colOff>
      <xdr:row>95</xdr:row>
      <xdr:rowOff>43738</xdr:rowOff>
    </xdr:to>
    <xdr:sp macro="" textlink="">
      <xdr:nvSpPr>
        <xdr:cNvPr id="238" name="フローチャート : 判断 237"/>
        <xdr:cNvSpPr/>
      </xdr:nvSpPr>
      <xdr:spPr>
        <a:xfrm>
          <a:off x="45847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123583</xdr:rowOff>
    </xdr:from>
    <xdr:to>
      <xdr:col>5</xdr:col>
      <xdr:colOff>358775</xdr:colOff>
      <xdr:row>94</xdr:row>
      <xdr:rowOff>126709</xdr:rowOff>
    </xdr:to>
    <xdr:cxnSp macro="">
      <xdr:nvCxnSpPr>
        <xdr:cNvPr id="239" name="直線コネクタ 238"/>
        <xdr:cNvCxnSpPr/>
      </xdr:nvCxnSpPr>
      <xdr:spPr>
        <a:xfrm>
          <a:off x="2908300" y="16239883"/>
          <a:ext cx="889000" cy="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19062</xdr:rowOff>
    </xdr:from>
    <xdr:to>
      <xdr:col>5</xdr:col>
      <xdr:colOff>409575</xdr:colOff>
      <xdr:row>95</xdr:row>
      <xdr:rowOff>120662</xdr:rowOff>
    </xdr:to>
    <xdr:sp macro="" textlink="">
      <xdr:nvSpPr>
        <xdr:cNvPr id="240" name="フローチャート : 判断 239"/>
        <xdr:cNvSpPr/>
      </xdr:nvSpPr>
      <xdr:spPr>
        <a:xfrm>
          <a:off x="3746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111789</xdr:rowOff>
    </xdr:from>
    <xdr:ext cx="534377" cy="259045"/>
    <xdr:sp macro="" textlink="">
      <xdr:nvSpPr>
        <xdr:cNvPr id="241" name="テキスト ボックス 240"/>
        <xdr:cNvSpPr txBox="1"/>
      </xdr:nvSpPr>
      <xdr:spPr>
        <a:xfrm>
          <a:off x="3530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123583</xdr:rowOff>
    </xdr:from>
    <xdr:to>
      <xdr:col>4</xdr:col>
      <xdr:colOff>155575</xdr:colOff>
      <xdr:row>95</xdr:row>
      <xdr:rowOff>135967</xdr:rowOff>
    </xdr:to>
    <xdr:cxnSp macro="">
      <xdr:nvCxnSpPr>
        <xdr:cNvPr id="242" name="直線コネクタ 241"/>
        <xdr:cNvCxnSpPr/>
      </xdr:nvCxnSpPr>
      <xdr:spPr>
        <a:xfrm flipV="1">
          <a:off x="2019300" y="16239883"/>
          <a:ext cx="889000" cy="18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29883</xdr:rowOff>
    </xdr:from>
    <xdr:to>
      <xdr:col>4</xdr:col>
      <xdr:colOff>206375</xdr:colOff>
      <xdr:row>93</xdr:row>
      <xdr:rowOff>131483</xdr:rowOff>
    </xdr:to>
    <xdr:sp macro="" textlink="">
      <xdr:nvSpPr>
        <xdr:cNvPr id="243" name="フローチャート : 判断 242"/>
        <xdr:cNvSpPr/>
      </xdr:nvSpPr>
      <xdr:spPr>
        <a:xfrm>
          <a:off x="2857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148010</xdr:rowOff>
    </xdr:from>
    <xdr:ext cx="534377" cy="259045"/>
    <xdr:sp macro="" textlink="">
      <xdr:nvSpPr>
        <xdr:cNvPr id="244" name="テキスト ボックス 243"/>
        <xdr:cNvSpPr txBox="1"/>
      </xdr:nvSpPr>
      <xdr:spPr>
        <a:xfrm>
          <a:off x="2641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135967</xdr:rowOff>
    </xdr:from>
    <xdr:to>
      <xdr:col>2</xdr:col>
      <xdr:colOff>638175</xdr:colOff>
      <xdr:row>96</xdr:row>
      <xdr:rowOff>36906</xdr:rowOff>
    </xdr:to>
    <xdr:cxnSp macro="">
      <xdr:nvCxnSpPr>
        <xdr:cNvPr id="245" name="直線コネクタ 244"/>
        <xdr:cNvCxnSpPr/>
      </xdr:nvCxnSpPr>
      <xdr:spPr>
        <a:xfrm flipV="1">
          <a:off x="1130300" y="164237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86233</xdr:rowOff>
    </xdr:from>
    <xdr:to>
      <xdr:col>3</xdr:col>
      <xdr:colOff>3175</xdr:colOff>
      <xdr:row>95</xdr:row>
      <xdr:rowOff>16383</xdr:rowOff>
    </xdr:to>
    <xdr:sp macro="" textlink="">
      <xdr:nvSpPr>
        <xdr:cNvPr id="246" name="フローチャート : 判断 245"/>
        <xdr:cNvSpPr/>
      </xdr:nvSpPr>
      <xdr:spPr>
        <a:xfrm>
          <a:off x="1968500" y="1620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32910</xdr:rowOff>
    </xdr:from>
    <xdr:ext cx="534377" cy="259045"/>
    <xdr:sp macro="" textlink="">
      <xdr:nvSpPr>
        <xdr:cNvPr id="247" name="テキスト ボックス 246"/>
        <xdr:cNvSpPr txBox="1"/>
      </xdr:nvSpPr>
      <xdr:spPr>
        <a:xfrm>
          <a:off x="1752111" y="159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114846</xdr:rowOff>
    </xdr:from>
    <xdr:to>
      <xdr:col>1</xdr:col>
      <xdr:colOff>485775</xdr:colOff>
      <xdr:row>95</xdr:row>
      <xdr:rowOff>44996</xdr:rowOff>
    </xdr:to>
    <xdr:sp macro="" textlink="">
      <xdr:nvSpPr>
        <xdr:cNvPr id="248" name="フローチャート : 判断 247"/>
        <xdr:cNvSpPr/>
      </xdr:nvSpPr>
      <xdr:spPr>
        <a:xfrm>
          <a:off x="1079500" y="1623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61523</xdr:rowOff>
    </xdr:from>
    <xdr:ext cx="534377" cy="259045"/>
    <xdr:sp macro="" textlink="">
      <xdr:nvSpPr>
        <xdr:cNvPr id="249" name="テキスト ボックス 248"/>
        <xdr:cNvSpPr txBox="1"/>
      </xdr:nvSpPr>
      <xdr:spPr>
        <a:xfrm>
          <a:off x="863111" y="1600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927</xdr:rowOff>
    </xdr:from>
    <xdr:to>
      <xdr:col>6</xdr:col>
      <xdr:colOff>561975</xdr:colOff>
      <xdr:row>93</xdr:row>
      <xdr:rowOff>102527</xdr:rowOff>
    </xdr:to>
    <xdr:sp macro="" textlink="">
      <xdr:nvSpPr>
        <xdr:cNvPr id="255" name="円/楕円 254"/>
        <xdr:cNvSpPr/>
      </xdr:nvSpPr>
      <xdr:spPr>
        <a:xfrm>
          <a:off x="4584700" y="1594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23804</xdr:rowOff>
    </xdr:from>
    <xdr:ext cx="534377" cy="259045"/>
    <xdr:sp macro="" textlink="">
      <xdr:nvSpPr>
        <xdr:cNvPr id="256" name="扶助費該当値テキスト"/>
        <xdr:cNvSpPr txBox="1"/>
      </xdr:nvSpPr>
      <xdr:spPr>
        <a:xfrm>
          <a:off x="4686300" y="1579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86,809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75909</xdr:rowOff>
    </xdr:from>
    <xdr:to>
      <xdr:col>5</xdr:col>
      <xdr:colOff>409575</xdr:colOff>
      <xdr:row>95</xdr:row>
      <xdr:rowOff>6059</xdr:rowOff>
    </xdr:to>
    <xdr:sp macro="" textlink="">
      <xdr:nvSpPr>
        <xdr:cNvPr id="257" name="円/楕円 256"/>
        <xdr:cNvSpPr/>
      </xdr:nvSpPr>
      <xdr:spPr>
        <a:xfrm>
          <a:off x="3746500" y="1619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22586</xdr:rowOff>
    </xdr:from>
    <xdr:ext cx="534377" cy="259045"/>
    <xdr:sp macro="" textlink="">
      <xdr:nvSpPr>
        <xdr:cNvPr id="258" name="テキスト ボックス 257"/>
        <xdr:cNvSpPr txBox="1"/>
      </xdr:nvSpPr>
      <xdr:spPr>
        <a:xfrm>
          <a:off x="3530111" y="1596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80,341</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72783</xdr:rowOff>
    </xdr:from>
    <xdr:to>
      <xdr:col>4</xdr:col>
      <xdr:colOff>206375</xdr:colOff>
      <xdr:row>95</xdr:row>
      <xdr:rowOff>2933</xdr:rowOff>
    </xdr:to>
    <xdr:sp macro="" textlink="">
      <xdr:nvSpPr>
        <xdr:cNvPr id="259" name="円/楕円 258"/>
        <xdr:cNvSpPr/>
      </xdr:nvSpPr>
      <xdr:spPr>
        <a:xfrm>
          <a:off x="2857500" y="1618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165510</xdr:rowOff>
    </xdr:from>
    <xdr:ext cx="534377" cy="259045"/>
    <xdr:sp macro="" textlink="">
      <xdr:nvSpPr>
        <xdr:cNvPr id="260" name="テキスト ボックス 259"/>
        <xdr:cNvSpPr txBox="1"/>
      </xdr:nvSpPr>
      <xdr:spPr>
        <a:xfrm>
          <a:off x="2641111" y="1628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80,423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85167</xdr:rowOff>
    </xdr:from>
    <xdr:to>
      <xdr:col>3</xdr:col>
      <xdr:colOff>3175</xdr:colOff>
      <xdr:row>96</xdr:row>
      <xdr:rowOff>15317</xdr:rowOff>
    </xdr:to>
    <xdr:sp macro="" textlink="">
      <xdr:nvSpPr>
        <xdr:cNvPr id="261" name="円/楕円 260"/>
        <xdr:cNvSpPr/>
      </xdr:nvSpPr>
      <xdr:spPr>
        <a:xfrm>
          <a:off x="1968500" y="1637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6444</xdr:rowOff>
    </xdr:from>
    <xdr:ext cx="534377" cy="259045"/>
    <xdr:sp macro="" textlink="">
      <xdr:nvSpPr>
        <xdr:cNvPr id="262" name="テキスト ボックス 261"/>
        <xdr:cNvSpPr txBox="1"/>
      </xdr:nvSpPr>
      <xdr:spPr>
        <a:xfrm>
          <a:off x="1752111" y="164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75,598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157556</xdr:rowOff>
    </xdr:from>
    <xdr:to>
      <xdr:col>1</xdr:col>
      <xdr:colOff>485775</xdr:colOff>
      <xdr:row>96</xdr:row>
      <xdr:rowOff>87706</xdr:rowOff>
    </xdr:to>
    <xdr:sp macro="" textlink="">
      <xdr:nvSpPr>
        <xdr:cNvPr id="263" name="円/楕円 262"/>
        <xdr:cNvSpPr/>
      </xdr:nvSpPr>
      <xdr:spPr>
        <a:xfrm>
          <a:off x="1079500" y="1644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78833</xdr:rowOff>
    </xdr:from>
    <xdr:ext cx="534377" cy="259045"/>
    <xdr:sp macro="" textlink="">
      <xdr:nvSpPr>
        <xdr:cNvPr id="264" name="テキスト ボックス 263"/>
        <xdr:cNvSpPr txBox="1"/>
      </xdr:nvSpPr>
      <xdr:spPr>
        <a:xfrm>
          <a:off x="863111" y="1653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18294</xdr:rowOff>
    </xdr:from>
    <xdr:to>
      <xdr:col>15</xdr:col>
      <xdr:colOff>180340</xdr:colOff>
      <xdr:row>38</xdr:row>
      <xdr:rowOff>17666</xdr:rowOff>
    </xdr:to>
    <xdr:cxnSp macro="">
      <xdr:nvCxnSpPr>
        <xdr:cNvPr id="288" name="直線コネクタ 287"/>
        <xdr:cNvCxnSpPr/>
      </xdr:nvCxnSpPr>
      <xdr:spPr>
        <a:xfrm flipV="1">
          <a:off x="10475595" y="5161794"/>
          <a:ext cx="1270" cy="137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21493</xdr:rowOff>
    </xdr:from>
    <xdr:ext cx="534377" cy="259045"/>
    <xdr:sp macro="" textlink="">
      <xdr:nvSpPr>
        <xdr:cNvPr id="289" name="補助費等最小値テキスト"/>
        <xdr:cNvSpPr txBox="1"/>
      </xdr:nvSpPr>
      <xdr:spPr>
        <a:xfrm>
          <a:off x="10528300" y="65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10,406</a:t>
          </a:r>
          <a:endParaRPr kumimoji="1" lang="ja-JP" altLang="en-US" sz="1000" b="1">
            <a:latin typeface="ＭＳ Ｐゴシック"/>
          </a:endParaRPr>
        </a:p>
      </xdr:txBody>
    </xdr:sp>
    <xdr:clientData/>
  </xdr:oneCellAnchor>
  <xdr:twoCellAnchor>
    <xdr:from>
      <xdr:col>15</xdr:col>
      <xdr:colOff>92075</xdr:colOff>
      <xdr:row>38</xdr:row>
      <xdr:rowOff>17666</xdr:rowOff>
    </xdr:from>
    <xdr:to>
      <xdr:col>15</xdr:col>
      <xdr:colOff>269875</xdr:colOff>
      <xdr:row>38</xdr:row>
      <xdr:rowOff>17666</xdr:rowOff>
    </xdr:to>
    <xdr:cxnSp macro="">
      <xdr:nvCxnSpPr>
        <xdr:cNvPr id="290" name="直線コネクタ 289"/>
        <xdr:cNvCxnSpPr/>
      </xdr:nvCxnSpPr>
      <xdr:spPr>
        <a:xfrm>
          <a:off x="10388600" y="653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136421</xdr:rowOff>
    </xdr:from>
    <xdr:ext cx="534377" cy="259045"/>
    <xdr:sp macro="" textlink="">
      <xdr:nvSpPr>
        <xdr:cNvPr id="291" name="補助費等最大値テキスト"/>
        <xdr:cNvSpPr txBox="1"/>
      </xdr:nvSpPr>
      <xdr:spPr>
        <a:xfrm>
          <a:off x="10528300" y="49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82,373</a:t>
          </a:r>
          <a:endParaRPr kumimoji="1" lang="ja-JP" altLang="en-US" sz="1000" b="1">
            <a:latin typeface="ＭＳ Ｐゴシック"/>
          </a:endParaRPr>
        </a:p>
      </xdr:txBody>
    </xdr:sp>
    <xdr:clientData/>
  </xdr:oneCellAnchor>
  <xdr:twoCellAnchor>
    <xdr:from>
      <xdr:col>15</xdr:col>
      <xdr:colOff>92075</xdr:colOff>
      <xdr:row>30</xdr:row>
      <xdr:rowOff>18294</xdr:rowOff>
    </xdr:from>
    <xdr:to>
      <xdr:col>15</xdr:col>
      <xdr:colOff>269875</xdr:colOff>
      <xdr:row>30</xdr:row>
      <xdr:rowOff>18294</xdr:rowOff>
    </xdr:to>
    <xdr:cxnSp macro="">
      <xdr:nvCxnSpPr>
        <xdr:cNvPr id="292" name="直線コネクタ 291"/>
        <xdr:cNvCxnSpPr/>
      </xdr:nvCxnSpPr>
      <xdr:spPr>
        <a:xfrm>
          <a:off x="10388600" y="516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11303</xdr:rowOff>
    </xdr:from>
    <xdr:to>
      <xdr:col>15</xdr:col>
      <xdr:colOff>180975</xdr:colOff>
      <xdr:row>34</xdr:row>
      <xdr:rowOff>48736</xdr:rowOff>
    </xdr:to>
    <xdr:cxnSp macro="">
      <xdr:nvCxnSpPr>
        <xdr:cNvPr id="293" name="直線コネクタ 292"/>
        <xdr:cNvCxnSpPr/>
      </xdr:nvCxnSpPr>
      <xdr:spPr>
        <a:xfrm>
          <a:off x="9639300" y="5840603"/>
          <a:ext cx="838200" cy="3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144289</xdr:rowOff>
    </xdr:from>
    <xdr:ext cx="534377" cy="259045"/>
    <xdr:sp macro="" textlink="">
      <xdr:nvSpPr>
        <xdr:cNvPr id="294" name="補助費等平均値テキスト"/>
        <xdr:cNvSpPr txBox="1"/>
      </xdr:nvSpPr>
      <xdr:spPr>
        <a:xfrm>
          <a:off x="10528300" y="5973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165862</xdr:rowOff>
    </xdr:from>
    <xdr:to>
      <xdr:col>15</xdr:col>
      <xdr:colOff>231775</xdr:colOff>
      <xdr:row>35</xdr:row>
      <xdr:rowOff>96012</xdr:rowOff>
    </xdr:to>
    <xdr:sp macro="" textlink="">
      <xdr:nvSpPr>
        <xdr:cNvPr id="295" name="フローチャート : 判断 294"/>
        <xdr:cNvSpPr/>
      </xdr:nvSpPr>
      <xdr:spPr>
        <a:xfrm>
          <a:off x="104267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11303</xdr:rowOff>
    </xdr:from>
    <xdr:to>
      <xdr:col>14</xdr:col>
      <xdr:colOff>28575</xdr:colOff>
      <xdr:row>34</xdr:row>
      <xdr:rowOff>42869</xdr:rowOff>
    </xdr:to>
    <xdr:cxnSp macro="">
      <xdr:nvCxnSpPr>
        <xdr:cNvPr id="296" name="直線コネクタ 295"/>
        <xdr:cNvCxnSpPr/>
      </xdr:nvCxnSpPr>
      <xdr:spPr>
        <a:xfrm flipV="1">
          <a:off x="8750300" y="5840603"/>
          <a:ext cx="889000" cy="3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64973</xdr:rowOff>
    </xdr:from>
    <xdr:to>
      <xdr:col>14</xdr:col>
      <xdr:colOff>79375</xdr:colOff>
      <xdr:row>35</xdr:row>
      <xdr:rowOff>166573</xdr:rowOff>
    </xdr:to>
    <xdr:sp macro="" textlink="">
      <xdr:nvSpPr>
        <xdr:cNvPr id="297" name="フローチャート : 判断 296"/>
        <xdr:cNvSpPr/>
      </xdr:nvSpPr>
      <xdr:spPr>
        <a:xfrm>
          <a:off x="9588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157700</xdr:rowOff>
    </xdr:from>
    <xdr:ext cx="534377" cy="259045"/>
    <xdr:sp macro="" textlink="">
      <xdr:nvSpPr>
        <xdr:cNvPr id="298" name="テキスト ボックス 297"/>
        <xdr:cNvSpPr txBox="1"/>
      </xdr:nvSpPr>
      <xdr:spPr>
        <a:xfrm>
          <a:off x="9372111" y="615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42869</xdr:rowOff>
    </xdr:from>
    <xdr:to>
      <xdr:col>12</xdr:col>
      <xdr:colOff>511175</xdr:colOff>
      <xdr:row>34</xdr:row>
      <xdr:rowOff>61804</xdr:rowOff>
    </xdr:to>
    <xdr:cxnSp macro="">
      <xdr:nvCxnSpPr>
        <xdr:cNvPr id="299" name="直線コネクタ 298"/>
        <xdr:cNvCxnSpPr/>
      </xdr:nvCxnSpPr>
      <xdr:spPr>
        <a:xfrm flipV="1">
          <a:off x="7861300" y="5872169"/>
          <a:ext cx="889000" cy="1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68135</xdr:rowOff>
    </xdr:from>
    <xdr:to>
      <xdr:col>12</xdr:col>
      <xdr:colOff>561975</xdr:colOff>
      <xdr:row>35</xdr:row>
      <xdr:rowOff>169735</xdr:rowOff>
    </xdr:to>
    <xdr:sp macro="" textlink="">
      <xdr:nvSpPr>
        <xdr:cNvPr id="300" name="フローチャート : 判断 299"/>
        <xdr:cNvSpPr/>
      </xdr:nvSpPr>
      <xdr:spPr>
        <a:xfrm>
          <a:off x="8699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160862</xdr:rowOff>
    </xdr:from>
    <xdr:ext cx="534377" cy="259045"/>
    <xdr:sp macro="" textlink="">
      <xdr:nvSpPr>
        <xdr:cNvPr id="301" name="テキスト ボックス 300"/>
        <xdr:cNvSpPr txBox="1"/>
      </xdr:nvSpPr>
      <xdr:spPr>
        <a:xfrm>
          <a:off x="8483111" y="61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61804</xdr:rowOff>
    </xdr:from>
    <xdr:to>
      <xdr:col>11</xdr:col>
      <xdr:colOff>307975</xdr:colOff>
      <xdr:row>34</xdr:row>
      <xdr:rowOff>89389</xdr:rowOff>
    </xdr:to>
    <xdr:cxnSp macro="">
      <xdr:nvCxnSpPr>
        <xdr:cNvPr id="302" name="直線コネクタ 301"/>
        <xdr:cNvCxnSpPr/>
      </xdr:nvCxnSpPr>
      <xdr:spPr>
        <a:xfrm flipV="1">
          <a:off x="6972300" y="5891104"/>
          <a:ext cx="889000" cy="2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66116</xdr:rowOff>
    </xdr:from>
    <xdr:to>
      <xdr:col>11</xdr:col>
      <xdr:colOff>358775</xdr:colOff>
      <xdr:row>35</xdr:row>
      <xdr:rowOff>167716</xdr:rowOff>
    </xdr:to>
    <xdr:sp macro="" textlink="">
      <xdr:nvSpPr>
        <xdr:cNvPr id="303" name="フローチャート : 判断 302"/>
        <xdr:cNvSpPr/>
      </xdr:nvSpPr>
      <xdr:spPr>
        <a:xfrm>
          <a:off x="7810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158843</xdr:rowOff>
    </xdr:from>
    <xdr:ext cx="534377" cy="259045"/>
    <xdr:sp macro="" textlink="">
      <xdr:nvSpPr>
        <xdr:cNvPr id="304" name="テキスト ボックス 303"/>
        <xdr:cNvSpPr txBox="1"/>
      </xdr:nvSpPr>
      <xdr:spPr>
        <a:xfrm>
          <a:off x="7594111" y="61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114274</xdr:rowOff>
    </xdr:from>
    <xdr:to>
      <xdr:col>10</xdr:col>
      <xdr:colOff>155575</xdr:colOff>
      <xdr:row>36</xdr:row>
      <xdr:rowOff>44424</xdr:rowOff>
    </xdr:to>
    <xdr:sp macro="" textlink="">
      <xdr:nvSpPr>
        <xdr:cNvPr id="305" name="フローチャート : 判断 304"/>
        <xdr:cNvSpPr/>
      </xdr:nvSpPr>
      <xdr:spPr>
        <a:xfrm>
          <a:off x="6921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35551</xdr:rowOff>
    </xdr:from>
    <xdr:ext cx="534377" cy="259045"/>
    <xdr:sp macro="" textlink="">
      <xdr:nvSpPr>
        <xdr:cNvPr id="306" name="テキスト ボックス 305"/>
        <xdr:cNvSpPr txBox="1"/>
      </xdr:nvSpPr>
      <xdr:spPr>
        <a:xfrm>
          <a:off x="6705111" y="620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169386</xdr:rowOff>
    </xdr:from>
    <xdr:to>
      <xdr:col>15</xdr:col>
      <xdr:colOff>231775</xdr:colOff>
      <xdr:row>34</xdr:row>
      <xdr:rowOff>99536</xdr:rowOff>
    </xdr:to>
    <xdr:sp macro="" textlink="">
      <xdr:nvSpPr>
        <xdr:cNvPr id="312" name="円/楕円 311"/>
        <xdr:cNvSpPr/>
      </xdr:nvSpPr>
      <xdr:spPr>
        <a:xfrm>
          <a:off x="10426700" y="582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20813</xdr:rowOff>
    </xdr:from>
    <xdr:ext cx="534377" cy="259045"/>
    <xdr:sp macro="" textlink="">
      <xdr:nvSpPr>
        <xdr:cNvPr id="313" name="補助費等該当値テキスト"/>
        <xdr:cNvSpPr txBox="1"/>
      </xdr:nvSpPr>
      <xdr:spPr>
        <a:xfrm>
          <a:off x="10528300" y="567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44,775</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131953</xdr:rowOff>
    </xdr:from>
    <xdr:to>
      <xdr:col>14</xdr:col>
      <xdr:colOff>79375</xdr:colOff>
      <xdr:row>34</xdr:row>
      <xdr:rowOff>62103</xdr:rowOff>
    </xdr:to>
    <xdr:sp macro="" textlink="">
      <xdr:nvSpPr>
        <xdr:cNvPr id="314" name="円/楕円 313"/>
        <xdr:cNvSpPr/>
      </xdr:nvSpPr>
      <xdr:spPr>
        <a:xfrm>
          <a:off x="9588500" y="578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78630</xdr:rowOff>
    </xdr:from>
    <xdr:ext cx="534377" cy="259045"/>
    <xdr:sp macro="" textlink="">
      <xdr:nvSpPr>
        <xdr:cNvPr id="315" name="テキスト ボックス 314"/>
        <xdr:cNvSpPr txBox="1"/>
      </xdr:nvSpPr>
      <xdr:spPr>
        <a:xfrm>
          <a:off x="9372111" y="55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46,740</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163519</xdr:rowOff>
    </xdr:from>
    <xdr:to>
      <xdr:col>12</xdr:col>
      <xdr:colOff>561975</xdr:colOff>
      <xdr:row>34</xdr:row>
      <xdr:rowOff>93669</xdr:rowOff>
    </xdr:to>
    <xdr:sp macro="" textlink="">
      <xdr:nvSpPr>
        <xdr:cNvPr id="316" name="円/楕円 315"/>
        <xdr:cNvSpPr/>
      </xdr:nvSpPr>
      <xdr:spPr>
        <a:xfrm>
          <a:off x="8699500" y="582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110196</xdr:rowOff>
    </xdr:from>
    <xdr:ext cx="534377" cy="259045"/>
    <xdr:sp macro="" textlink="">
      <xdr:nvSpPr>
        <xdr:cNvPr id="317" name="テキスト ボックス 316"/>
        <xdr:cNvSpPr txBox="1"/>
      </xdr:nvSpPr>
      <xdr:spPr>
        <a:xfrm>
          <a:off x="8483111" y="559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45,083</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11004</xdr:rowOff>
    </xdr:from>
    <xdr:to>
      <xdr:col>11</xdr:col>
      <xdr:colOff>358775</xdr:colOff>
      <xdr:row>34</xdr:row>
      <xdr:rowOff>112604</xdr:rowOff>
    </xdr:to>
    <xdr:sp macro="" textlink="">
      <xdr:nvSpPr>
        <xdr:cNvPr id="318" name="円/楕円 317"/>
        <xdr:cNvSpPr/>
      </xdr:nvSpPr>
      <xdr:spPr>
        <a:xfrm>
          <a:off x="7810500" y="584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129131</xdr:rowOff>
    </xdr:from>
    <xdr:ext cx="534377" cy="259045"/>
    <xdr:sp macro="" textlink="">
      <xdr:nvSpPr>
        <xdr:cNvPr id="319" name="テキスト ボックス 318"/>
        <xdr:cNvSpPr txBox="1"/>
      </xdr:nvSpPr>
      <xdr:spPr>
        <a:xfrm>
          <a:off x="7594111" y="561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44,089</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38589</xdr:rowOff>
    </xdr:from>
    <xdr:to>
      <xdr:col>10</xdr:col>
      <xdr:colOff>155575</xdr:colOff>
      <xdr:row>34</xdr:row>
      <xdr:rowOff>140189</xdr:rowOff>
    </xdr:to>
    <xdr:sp macro="" textlink="">
      <xdr:nvSpPr>
        <xdr:cNvPr id="320" name="円/楕円 319"/>
        <xdr:cNvSpPr/>
      </xdr:nvSpPr>
      <xdr:spPr>
        <a:xfrm>
          <a:off x="6921500" y="5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156716</xdr:rowOff>
    </xdr:from>
    <xdr:ext cx="534377" cy="259045"/>
    <xdr:sp macro="" textlink="">
      <xdr:nvSpPr>
        <xdr:cNvPr id="321" name="テキスト ボックス 320"/>
        <xdr:cNvSpPr txBox="1"/>
      </xdr:nvSpPr>
      <xdr:spPr>
        <a:xfrm>
          <a:off x="6705111" y="564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144176</xdr:rowOff>
    </xdr:from>
    <xdr:to>
      <xdr:col>15</xdr:col>
      <xdr:colOff>180340</xdr:colOff>
      <xdr:row>58</xdr:row>
      <xdr:rowOff>101430</xdr:rowOff>
    </xdr:to>
    <xdr:cxnSp macro="">
      <xdr:nvCxnSpPr>
        <xdr:cNvPr id="343" name="直線コネクタ 342"/>
        <xdr:cNvCxnSpPr/>
      </xdr:nvCxnSpPr>
      <xdr:spPr>
        <a:xfrm flipV="1">
          <a:off x="10475595" y="8888126"/>
          <a:ext cx="1270" cy="115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105257</xdr:rowOff>
    </xdr:from>
    <xdr:ext cx="534377" cy="259045"/>
    <xdr:sp macro="" textlink="">
      <xdr:nvSpPr>
        <xdr:cNvPr id="344" name="普通建設事業費最小値テキスト"/>
        <xdr:cNvSpPr txBox="1"/>
      </xdr:nvSpPr>
      <xdr:spPr>
        <a:xfrm>
          <a:off x="10528300" y="1004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16,741</a:t>
          </a:r>
          <a:endParaRPr kumimoji="1" lang="ja-JP" altLang="en-US" sz="1000" b="1">
            <a:latin typeface="ＭＳ Ｐゴシック"/>
          </a:endParaRPr>
        </a:p>
      </xdr:txBody>
    </xdr:sp>
    <xdr:clientData/>
  </xdr:oneCellAnchor>
  <xdr:twoCellAnchor>
    <xdr:from>
      <xdr:col>15</xdr:col>
      <xdr:colOff>92075</xdr:colOff>
      <xdr:row>58</xdr:row>
      <xdr:rowOff>101430</xdr:rowOff>
    </xdr:from>
    <xdr:to>
      <xdr:col>15</xdr:col>
      <xdr:colOff>269875</xdr:colOff>
      <xdr:row>58</xdr:row>
      <xdr:rowOff>101430</xdr:rowOff>
    </xdr:to>
    <xdr:cxnSp macro="">
      <xdr:nvCxnSpPr>
        <xdr:cNvPr id="345" name="直線コネクタ 344"/>
        <xdr:cNvCxnSpPr/>
      </xdr:nvCxnSpPr>
      <xdr:spPr>
        <a:xfrm>
          <a:off x="10388600" y="1004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90853</xdr:rowOff>
    </xdr:from>
    <xdr:ext cx="599010" cy="259045"/>
    <xdr:sp macro="" textlink="">
      <xdr:nvSpPr>
        <xdr:cNvPr id="346" name="普通建設事業費最大値テキスト"/>
        <xdr:cNvSpPr txBox="1"/>
      </xdr:nvSpPr>
      <xdr:spPr>
        <a:xfrm>
          <a:off x="10528300" y="866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523,042</a:t>
          </a:r>
          <a:endParaRPr kumimoji="1" lang="ja-JP" altLang="en-US" sz="1000" b="1">
            <a:latin typeface="ＭＳ Ｐゴシック"/>
          </a:endParaRPr>
        </a:p>
      </xdr:txBody>
    </xdr:sp>
    <xdr:clientData/>
  </xdr:oneCellAnchor>
  <xdr:twoCellAnchor>
    <xdr:from>
      <xdr:col>15</xdr:col>
      <xdr:colOff>92075</xdr:colOff>
      <xdr:row>51</xdr:row>
      <xdr:rowOff>144176</xdr:rowOff>
    </xdr:from>
    <xdr:to>
      <xdr:col>15</xdr:col>
      <xdr:colOff>269875</xdr:colOff>
      <xdr:row>51</xdr:row>
      <xdr:rowOff>144176</xdr:rowOff>
    </xdr:to>
    <xdr:cxnSp macro="">
      <xdr:nvCxnSpPr>
        <xdr:cNvPr id="347" name="直線コネクタ 346"/>
        <xdr:cNvCxnSpPr/>
      </xdr:nvCxnSpPr>
      <xdr:spPr>
        <a:xfrm>
          <a:off x="10388600" y="888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6166</xdr:rowOff>
    </xdr:from>
    <xdr:to>
      <xdr:col>15</xdr:col>
      <xdr:colOff>180975</xdr:colOff>
      <xdr:row>58</xdr:row>
      <xdr:rowOff>17335</xdr:rowOff>
    </xdr:to>
    <xdr:cxnSp macro="">
      <xdr:nvCxnSpPr>
        <xdr:cNvPr id="348" name="直線コネクタ 347"/>
        <xdr:cNvCxnSpPr/>
      </xdr:nvCxnSpPr>
      <xdr:spPr>
        <a:xfrm flipV="1">
          <a:off x="9639300" y="9950266"/>
          <a:ext cx="838200" cy="1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138622</xdr:rowOff>
    </xdr:from>
    <xdr:ext cx="534377" cy="259045"/>
    <xdr:sp macro="" textlink="">
      <xdr:nvSpPr>
        <xdr:cNvPr id="349" name="普通建設事業費平均値テキスト"/>
        <xdr:cNvSpPr txBox="1"/>
      </xdr:nvSpPr>
      <xdr:spPr>
        <a:xfrm>
          <a:off x="10528300" y="973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115745</xdr:rowOff>
    </xdr:from>
    <xdr:to>
      <xdr:col>15</xdr:col>
      <xdr:colOff>231775</xdr:colOff>
      <xdr:row>58</xdr:row>
      <xdr:rowOff>45895</xdr:rowOff>
    </xdr:to>
    <xdr:sp macro="" textlink="">
      <xdr:nvSpPr>
        <xdr:cNvPr id="350" name="フローチャート : 判断 349"/>
        <xdr:cNvSpPr/>
      </xdr:nvSpPr>
      <xdr:spPr>
        <a:xfrm>
          <a:off x="10426700" y="98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17335</xdr:rowOff>
    </xdr:from>
    <xdr:to>
      <xdr:col>14</xdr:col>
      <xdr:colOff>28575</xdr:colOff>
      <xdr:row>58</xdr:row>
      <xdr:rowOff>19868</xdr:rowOff>
    </xdr:to>
    <xdr:cxnSp macro="">
      <xdr:nvCxnSpPr>
        <xdr:cNvPr id="351" name="直線コネクタ 350"/>
        <xdr:cNvCxnSpPr/>
      </xdr:nvCxnSpPr>
      <xdr:spPr>
        <a:xfrm flipV="1">
          <a:off x="8750300" y="9961435"/>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154188</xdr:rowOff>
    </xdr:from>
    <xdr:to>
      <xdr:col>14</xdr:col>
      <xdr:colOff>79375</xdr:colOff>
      <xdr:row>58</xdr:row>
      <xdr:rowOff>84338</xdr:rowOff>
    </xdr:to>
    <xdr:sp macro="" textlink="">
      <xdr:nvSpPr>
        <xdr:cNvPr id="352" name="フローチャート : 判断 351"/>
        <xdr:cNvSpPr/>
      </xdr:nvSpPr>
      <xdr:spPr>
        <a:xfrm>
          <a:off x="9588500" y="992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75465</xdr:rowOff>
    </xdr:from>
    <xdr:ext cx="534377" cy="259045"/>
    <xdr:sp macro="" textlink="">
      <xdr:nvSpPr>
        <xdr:cNvPr id="353" name="テキスト ボックス 352"/>
        <xdr:cNvSpPr txBox="1"/>
      </xdr:nvSpPr>
      <xdr:spPr>
        <a:xfrm>
          <a:off x="9372111" y="1001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127056</xdr:rowOff>
    </xdr:from>
    <xdr:to>
      <xdr:col>12</xdr:col>
      <xdr:colOff>511175</xdr:colOff>
      <xdr:row>58</xdr:row>
      <xdr:rowOff>19868</xdr:rowOff>
    </xdr:to>
    <xdr:cxnSp macro="">
      <xdr:nvCxnSpPr>
        <xdr:cNvPr id="354" name="直線コネクタ 353"/>
        <xdr:cNvCxnSpPr/>
      </xdr:nvCxnSpPr>
      <xdr:spPr>
        <a:xfrm>
          <a:off x="7861300" y="9899706"/>
          <a:ext cx="889000" cy="6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137809</xdr:rowOff>
    </xdr:from>
    <xdr:to>
      <xdr:col>12</xdr:col>
      <xdr:colOff>561975</xdr:colOff>
      <xdr:row>58</xdr:row>
      <xdr:rowOff>67959</xdr:rowOff>
    </xdr:to>
    <xdr:sp macro="" textlink="">
      <xdr:nvSpPr>
        <xdr:cNvPr id="355" name="フローチャート : 判断 354"/>
        <xdr:cNvSpPr/>
      </xdr:nvSpPr>
      <xdr:spPr>
        <a:xfrm>
          <a:off x="8699500" y="991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84486</xdr:rowOff>
    </xdr:from>
    <xdr:ext cx="534377" cy="259045"/>
    <xdr:sp macro="" textlink="">
      <xdr:nvSpPr>
        <xdr:cNvPr id="356" name="テキスト ボックス 355"/>
        <xdr:cNvSpPr txBox="1"/>
      </xdr:nvSpPr>
      <xdr:spPr>
        <a:xfrm>
          <a:off x="8483111" y="968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127056</xdr:rowOff>
    </xdr:from>
    <xdr:to>
      <xdr:col>11</xdr:col>
      <xdr:colOff>307975</xdr:colOff>
      <xdr:row>57</xdr:row>
      <xdr:rowOff>148142</xdr:rowOff>
    </xdr:to>
    <xdr:cxnSp macro="">
      <xdr:nvCxnSpPr>
        <xdr:cNvPr id="357" name="直線コネクタ 356"/>
        <xdr:cNvCxnSpPr/>
      </xdr:nvCxnSpPr>
      <xdr:spPr>
        <a:xfrm flipV="1">
          <a:off x="6972300" y="9899706"/>
          <a:ext cx="889000" cy="2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144130</xdr:rowOff>
    </xdr:from>
    <xdr:to>
      <xdr:col>11</xdr:col>
      <xdr:colOff>358775</xdr:colOff>
      <xdr:row>58</xdr:row>
      <xdr:rowOff>74280</xdr:rowOff>
    </xdr:to>
    <xdr:sp macro="" textlink="">
      <xdr:nvSpPr>
        <xdr:cNvPr id="358" name="フローチャート : 判断 357"/>
        <xdr:cNvSpPr/>
      </xdr:nvSpPr>
      <xdr:spPr>
        <a:xfrm>
          <a:off x="7810500" y="991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65407</xdr:rowOff>
    </xdr:from>
    <xdr:ext cx="534377" cy="259045"/>
    <xdr:sp macro="" textlink="">
      <xdr:nvSpPr>
        <xdr:cNvPr id="359" name="テキスト ボックス 358"/>
        <xdr:cNvSpPr txBox="1"/>
      </xdr:nvSpPr>
      <xdr:spPr>
        <a:xfrm>
          <a:off x="7594111" y="1000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160925</xdr:rowOff>
    </xdr:from>
    <xdr:to>
      <xdr:col>10</xdr:col>
      <xdr:colOff>155575</xdr:colOff>
      <xdr:row>58</xdr:row>
      <xdr:rowOff>91075</xdr:rowOff>
    </xdr:to>
    <xdr:sp macro="" textlink="">
      <xdr:nvSpPr>
        <xdr:cNvPr id="360" name="フローチャート : 判断 359"/>
        <xdr:cNvSpPr/>
      </xdr:nvSpPr>
      <xdr:spPr>
        <a:xfrm>
          <a:off x="6921500" y="99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82202</xdr:rowOff>
    </xdr:from>
    <xdr:ext cx="534377" cy="259045"/>
    <xdr:sp macro="" textlink="">
      <xdr:nvSpPr>
        <xdr:cNvPr id="361" name="テキスト ボックス 360"/>
        <xdr:cNvSpPr txBox="1"/>
      </xdr:nvSpPr>
      <xdr:spPr>
        <a:xfrm>
          <a:off x="6705111" y="1002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126816</xdr:rowOff>
    </xdr:from>
    <xdr:to>
      <xdr:col>15</xdr:col>
      <xdr:colOff>231775</xdr:colOff>
      <xdr:row>58</xdr:row>
      <xdr:rowOff>56966</xdr:rowOff>
    </xdr:to>
    <xdr:sp macro="" textlink="">
      <xdr:nvSpPr>
        <xdr:cNvPr id="367" name="円/楕円 366"/>
        <xdr:cNvSpPr/>
      </xdr:nvSpPr>
      <xdr:spPr>
        <a:xfrm>
          <a:off x="10426700" y="989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94172</xdr:rowOff>
    </xdr:from>
    <xdr:ext cx="534377" cy="259045"/>
    <xdr:sp macro="" textlink="">
      <xdr:nvSpPr>
        <xdr:cNvPr id="368" name="普通建設事業費該当値テキスト"/>
        <xdr:cNvSpPr txBox="1"/>
      </xdr:nvSpPr>
      <xdr:spPr>
        <a:xfrm>
          <a:off x="10528300" y="98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58,414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137985</xdr:rowOff>
    </xdr:from>
    <xdr:to>
      <xdr:col>14</xdr:col>
      <xdr:colOff>79375</xdr:colOff>
      <xdr:row>58</xdr:row>
      <xdr:rowOff>68135</xdr:rowOff>
    </xdr:to>
    <xdr:sp macro="" textlink="">
      <xdr:nvSpPr>
        <xdr:cNvPr id="369" name="円/楕円 368"/>
        <xdr:cNvSpPr/>
      </xdr:nvSpPr>
      <xdr:spPr>
        <a:xfrm>
          <a:off x="9588500" y="991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84662</xdr:rowOff>
    </xdr:from>
    <xdr:ext cx="534377" cy="259045"/>
    <xdr:sp macro="" textlink="">
      <xdr:nvSpPr>
        <xdr:cNvPr id="370" name="テキスト ボックス 369"/>
        <xdr:cNvSpPr txBox="1"/>
      </xdr:nvSpPr>
      <xdr:spPr>
        <a:xfrm>
          <a:off x="9372111" y="96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53,528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140518</xdr:rowOff>
    </xdr:from>
    <xdr:to>
      <xdr:col>12</xdr:col>
      <xdr:colOff>561975</xdr:colOff>
      <xdr:row>58</xdr:row>
      <xdr:rowOff>70668</xdr:rowOff>
    </xdr:to>
    <xdr:sp macro="" textlink="">
      <xdr:nvSpPr>
        <xdr:cNvPr id="371" name="円/楕円 370"/>
        <xdr:cNvSpPr/>
      </xdr:nvSpPr>
      <xdr:spPr>
        <a:xfrm>
          <a:off x="8699500" y="991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61795</xdr:rowOff>
    </xdr:from>
    <xdr:ext cx="534377" cy="259045"/>
    <xdr:sp macro="" textlink="">
      <xdr:nvSpPr>
        <xdr:cNvPr id="372" name="テキスト ボックス 371"/>
        <xdr:cNvSpPr txBox="1"/>
      </xdr:nvSpPr>
      <xdr:spPr>
        <a:xfrm>
          <a:off x="8483111" y="1000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52,420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76256</xdr:rowOff>
    </xdr:from>
    <xdr:to>
      <xdr:col>11</xdr:col>
      <xdr:colOff>358775</xdr:colOff>
      <xdr:row>58</xdr:row>
      <xdr:rowOff>6406</xdr:rowOff>
    </xdr:to>
    <xdr:sp macro="" textlink="">
      <xdr:nvSpPr>
        <xdr:cNvPr id="373" name="円/楕円 372"/>
        <xdr:cNvSpPr/>
      </xdr:nvSpPr>
      <xdr:spPr>
        <a:xfrm>
          <a:off x="7810500" y="984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22933</xdr:rowOff>
    </xdr:from>
    <xdr:ext cx="534377" cy="259045"/>
    <xdr:sp macro="" textlink="">
      <xdr:nvSpPr>
        <xdr:cNvPr id="374" name="テキスト ボックス 373"/>
        <xdr:cNvSpPr txBox="1"/>
      </xdr:nvSpPr>
      <xdr:spPr>
        <a:xfrm>
          <a:off x="7594111" y="962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80,531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97342</xdr:rowOff>
    </xdr:from>
    <xdr:to>
      <xdr:col>10</xdr:col>
      <xdr:colOff>155575</xdr:colOff>
      <xdr:row>58</xdr:row>
      <xdr:rowOff>27492</xdr:rowOff>
    </xdr:to>
    <xdr:sp macro="" textlink="">
      <xdr:nvSpPr>
        <xdr:cNvPr id="375" name="円/楕円 374"/>
        <xdr:cNvSpPr/>
      </xdr:nvSpPr>
      <xdr:spPr>
        <a:xfrm>
          <a:off x="6921500" y="986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44019</xdr:rowOff>
    </xdr:from>
    <xdr:ext cx="534377" cy="259045"/>
    <xdr:sp macro="" textlink="">
      <xdr:nvSpPr>
        <xdr:cNvPr id="376" name="テキスト ボックス 375"/>
        <xdr:cNvSpPr txBox="1"/>
      </xdr:nvSpPr>
      <xdr:spPr>
        <a:xfrm>
          <a:off x="6705111" y="964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166542</xdr:rowOff>
    </xdr:from>
    <xdr:to>
      <xdr:col>15</xdr:col>
      <xdr:colOff>180340</xdr:colOff>
      <xdr:row>79</xdr:row>
      <xdr:rowOff>40594</xdr:rowOff>
    </xdr:to>
    <xdr:cxnSp macro="">
      <xdr:nvCxnSpPr>
        <xdr:cNvPr id="400" name="直線コネクタ 399"/>
        <xdr:cNvCxnSpPr/>
      </xdr:nvCxnSpPr>
      <xdr:spPr>
        <a:xfrm flipV="1">
          <a:off x="10475595" y="12168042"/>
          <a:ext cx="1270" cy="141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44421</xdr:rowOff>
    </xdr:from>
    <xdr:ext cx="469744" cy="259045"/>
    <xdr:sp macro="" textlink="">
      <xdr:nvSpPr>
        <xdr:cNvPr id="401" name="普通建設事業費 （ うち新規整備　）最小値テキスト"/>
        <xdr:cNvSpPr txBox="1"/>
      </xdr:nvSpPr>
      <xdr:spPr>
        <a:xfrm>
          <a:off x="10528300" y="1358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15</xdr:col>
      <xdr:colOff>92075</xdr:colOff>
      <xdr:row>79</xdr:row>
      <xdr:rowOff>40594</xdr:rowOff>
    </xdr:from>
    <xdr:to>
      <xdr:col>15</xdr:col>
      <xdr:colOff>269875</xdr:colOff>
      <xdr:row>79</xdr:row>
      <xdr:rowOff>40594</xdr:rowOff>
    </xdr:to>
    <xdr:cxnSp macro="">
      <xdr:nvCxnSpPr>
        <xdr:cNvPr id="402" name="直線コネクタ 401"/>
        <xdr:cNvCxnSpPr/>
      </xdr:nvCxnSpPr>
      <xdr:spPr>
        <a:xfrm>
          <a:off x="10388600" y="135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113219</xdr:rowOff>
    </xdr:from>
    <xdr:ext cx="599010" cy="259045"/>
    <xdr:sp macro="" textlink="">
      <xdr:nvSpPr>
        <xdr:cNvPr id="403" name="普通建設事業費 （ うち新規整備　）最大値テキスト"/>
        <xdr:cNvSpPr txBox="1"/>
      </xdr:nvSpPr>
      <xdr:spPr>
        <a:xfrm>
          <a:off x="10528300" y="1194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372,955</a:t>
          </a:r>
          <a:endParaRPr kumimoji="1" lang="ja-JP" altLang="en-US" sz="1000" b="1">
            <a:latin typeface="ＭＳ Ｐゴシック"/>
          </a:endParaRPr>
        </a:p>
      </xdr:txBody>
    </xdr:sp>
    <xdr:clientData/>
  </xdr:oneCellAnchor>
  <xdr:twoCellAnchor>
    <xdr:from>
      <xdr:col>15</xdr:col>
      <xdr:colOff>92075</xdr:colOff>
      <xdr:row>70</xdr:row>
      <xdr:rowOff>166542</xdr:rowOff>
    </xdr:from>
    <xdr:to>
      <xdr:col>15</xdr:col>
      <xdr:colOff>269875</xdr:colOff>
      <xdr:row>70</xdr:row>
      <xdr:rowOff>166542</xdr:rowOff>
    </xdr:to>
    <xdr:cxnSp macro="">
      <xdr:nvCxnSpPr>
        <xdr:cNvPr id="404" name="直線コネクタ 403"/>
        <xdr:cNvCxnSpPr/>
      </xdr:nvCxnSpPr>
      <xdr:spPr>
        <a:xfrm>
          <a:off x="10388600" y="1216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143807</xdr:rowOff>
    </xdr:from>
    <xdr:to>
      <xdr:col>15</xdr:col>
      <xdr:colOff>180975</xdr:colOff>
      <xdr:row>79</xdr:row>
      <xdr:rowOff>5028</xdr:rowOff>
    </xdr:to>
    <xdr:cxnSp macro="">
      <xdr:nvCxnSpPr>
        <xdr:cNvPr id="405" name="直線コネクタ 404"/>
        <xdr:cNvCxnSpPr/>
      </xdr:nvCxnSpPr>
      <xdr:spPr>
        <a:xfrm>
          <a:off x="9639300" y="13516907"/>
          <a:ext cx="838200" cy="3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100370</xdr:rowOff>
    </xdr:from>
    <xdr:ext cx="534377" cy="259045"/>
    <xdr:sp macro="" textlink="">
      <xdr:nvSpPr>
        <xdr:cNvPr id="406" name="普通建設事業費 （ うち新規整備　）平均値テキスト"/>
        <xdr:cNvSpPr txBox="1"/>
      </xdr:nvSpPr>
      <xdr:spPr>
        <a:xfrm>
          <a:off x="10528300" y="1330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22,994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77493</xdr:rowOff>
    </xdr:from>
    <xdr:to>
      <xdr:col>15</xdr:col>
      <xdr:colOff>231775</xdr:colOff>
      <xdr:row>79</xdr:row>
      <xdr:rowOff>7643</xdr:rowOff>
    </xdr:to>
    <xdr:sp macro="" textlink="">
      <xdr:nvSpPr>
        <xdr:cNvPr id="407" name="フローチャート : 判断 406"/>
        <xdr:cNvSpPr/>
      </xdr:nvSpPr>
      <xdr:spPr>
        <a:xfrm>
          <a:off x="10426700" y="1345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143807</xdr:rowOff>
    </xdr:from>
    <xdr:to>
      <xdr:col>14</xdr:col>
      <xdr:colOff>28575</xdr:colOff>
      <xdr:row>78</xdr:row>
      <xdr:rowOff>148265</xdr:rowOff>
    </xdr:to>
    <xdr:cxnSp macro="">
      <xdr:nvCxnSpPr>
        <xdr:cNvPr id="408" name="直線コネクタ 407"/>
        <xdr:cNvCxnSpPr/>
      </xdr:nvCxnSpPr>
      <xdr:spPr>
        <a:xfrm flipV="1">
          <a:off x="8750300" y="13516907"/>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103752</xdr:rowOff>
    </xdr:from>
    <xdr:to>
      <xdr:col>14</xdr:col>
      <xdr:colOff>79375</xdr:colOff>
      <xdr:row>79</xdr:row>
      <xdr:rowOff>33902</xdr:rowOff>
    </xdr:to>
    <xdr:sp macro="" textlink="">
      <xdr:nvSpPr>
        <xdr:cNvPr id="409" name="フローチャート : 判断 408"/>
        <xdr:cNvSpPr/>
      </xdr:nvSpPr>
      <xdr:spPr>
        <a:xfrm>
          <a:off x="9588500" y="1347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25029</xdr:rowOff>
    </xdr:from>
    <xdr:ext cx="534377" cy="259045"/>
    <xdr:sp macro="" textlink="">
      <xdr:nvSpPr>
        <xdr:cNvPr id="410" name="テキスト ボックス 409"/>
        <xdr:cNvSpPr txBox="1"/>
      </xdr:nvSpPr>
      <xdr:spPr>
        <a:xfrm>
          <a:off x="9372111" y="1356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84099</xdr:rowOff>
    </xdr:from>
    <xdr:to>
      <xdr:col>12</xdr:col>
      <xdr:colOff>561975</xdr:colOff>
      <xdr:row>79</xdr:row>
      <xdr:rowOff>14249</xdr:rowOff>
    </xdr:to>
    <xdr:sp macro="" textlink="">
      <xdr:nvSpPr>
        <xdr:cNvPr id="411" name="フローチャート : 判断 410"/>
        <xdr:cNvSpPr/>
      </xdr:nvSpPr>
      <xdr:spPr>
        <a:xfrm>
          <a:off x="8699500" y="1345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30776</xdr:rowOff>
    </xdr:from>
    <xdr:ext cx="534377" cy="259045"/>
    <xdr:sp macro="" textlink="">
      <xdr:nvSpPr>
        <xdr:cNvPr id="412" name="テキスト ボックス 411"/>
        <xdr:cNvSpPr txBox="1"/>
      </xdr:nvSpPr>
      <xdr:spPr>
        <a:xfrm>
          <a:off x="8483111" y="132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125678</xdr:rowOff>
    </xdr:from>
    <xdr:to>
      <xdr:col>15</xdr:col>
      <xdr:colOff>231775</xdr:colOff>
      <xdr:row>79</xdr:row>
      <xdr:rowOff>55828</xdr:rowOff>
    </xdr:to>
    <xdr:sp macro="" textlink="">
      <xdr:nvSpPr>
        <xdr:cNvPr id="418" name="円/楕円 417"/>
        <xdr:cNvSpPr/>
      </xdr:nvSpPr>
      <xdr:spPr>
        <a:xfrm>
          <a:off x="10426700" y="134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55920</xdr:rowOff>
    </xdr:from>
    <xdr:ext cx="534377" cy="259045"/>
    <xdr:sp macro="" textlink="">
      <xdr:nvSpPr>
        <xdr:cNvPr id="419" name="普通建設事業費 （ うち新規整備　）該当値テキスト"/>
        <xdr:cNvSpPr txBox="1"/>
      </xdr:nvSpPr>
      <xdr:spPr>
        <a:xfrm>
          <a:off x="10528300" y="134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10,347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93007</xdr:rowOff>
    </xdr:from>
    <xdr:to>
      <xdr:col>14</xdr:col>
      <xdr:colOff>79375</xdr:colOff>
      <xdr:row>79</xdr:row>
      <xdr:rowOff>23157</xdr:rowOff>
    </xdr:to>
    <xdr:sp macro="" textlink="">
      <xdr:nvSpPr>
        <xdr:cNvPr id="420" name="円/楕円 419"/>
        <xdr:cNvSpPr/>
      </xdr:nvSpPr>
      <xdr:spPr>
        <a:xfrm>
          <a:off x="9588500" y="1346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39684</xdr:rowOff>
    </xdr:from>
    <xdr:ext cx="534377" cy="259045"/>
    <xdr:sp macro="" textlink="">
      <xdr:nvSpPr>
        <xdr:cNvPr id="421" name="テキスト ボックス 420"/>
        <xdr:cNvSpPr txBox="1"/>
      </xdr:nvSpPr>
      <xdr:spPr>
        <a:xfrm>
          <a:off x="9372111" y="1324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18,922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97465</xdr:rowOff>
    </xdr:from>
    <xdr:to>
      <xdr:col>12</xdr:col>
      <xdr:colOff>561975</xdr:colOff>
      <xdr:row>79</xdr:row>
      <xdr:rowOff>27615</xdr:rowOff>
    </xdr:to>
    <xdr:sp macro="" textlink="">
      <xdr:nvSpPr>
        <xdr:cNvPr id="422" name="円/楕円 421"/>
        <xdr:cNvSpPr/>
      </xdr:nvSpPr>
      <xdr:spPr>
        <a:xfrm>
          <a:off x="8699500" y="134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18742</xdr:rowOff>
    </xdr:from>
    <xdr:ext cx="534377" cy="259045"/>
    <xdr:sp macro="" textlink="">
      <xdr:nvSpPr>
        <xdr:cNvPr id="423" name="テキスト ボックス 422"/>
        <xdr:cNvSpPr txBox="1"/>
      </xdr:nvSpPr>
      <xdr:spPr>
        <a:xfrm>
          <a:off x="8483111" y="1356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3" name="テキスト ボックス 44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5" name="テキスト ボックス 44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7" name="テキスト ボックス 44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79023</xdr:rowOff>
    </xdr:from>
    <xdr:to>
      <xdr:col>15</xdr:col>
      <xdr:colOff>180340</xdr:colOff>
      <xdr:row>98</xdr:row>
      <xdr:rowOff>128857</xdr:rowOff>
    </xdr:to>
    <xdr:cxnSp macro="">
      <xdr:nvCxnSpPr>
        <xdr:cNvPr id="449" name="直線コネクタ 448"/>
        <xdr:cNvCxnSpPr/>
      </xdr:nvCxnSpPr>
      <xdr:spPr>
        <a:xfrm flipV="1">
          <a:off x="10475595" y="15509523"/>
          <a:ext cx="1270" cy="1421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132684</xdr:rowOff>
    </xdr:from>
    <xdr:ext cx="469744" cy="259045"/>
    <xdr:sp macro="" textlink="">
      <xdr:nvSpPr>
        <xdr:cNvPr id="450" name="普通建設事業費 （ うち更新整備　）最小値テキスト"/>
        <xdr:cNvSpPr txBox="1"/>
      </xdr:nvSpPr>
      <xdr:spPr>
        <a:xfrm>
          <a:off x="10528300" y="1693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a:t>
          </a:r>
          <a:endParaRPr kumimoji="1" lang="ja-JP" altLang="en-US" sz="1000" b="1">
            <a:latin typeface="ＭＳ Ｐゴシック"/>
          </a:endParaRPr>
        </a:p>
      </xdr:txBody>
    </xdr:sp>
    <xdr:clientData/>
  </xdr:oneCellAnchor>
  <xdr:twoCellAnchor>
    <xdr:from>
      <xdr:col>15</xdr:col>
      <xdr:colOff>92075</xdr:colOff>
      <xdr:row>98</xdr:row>
      <xdr:rowOff>128857</xdr:rowOff>
    </xdr:from>
    <xdr:to>
      <xdr:col>15</xdr:col>
      <xdr:colOff>269875</xdr:colOff>
      <xdr:row>98</xdr:row>
      <xdr:rowOff>128857</xdr:rowOff>
    </xdr:to>
    <xdr:cxnSp macro="">
      <xdr:nvCxnSpPr>
        <xdr:cNvPr id="451" name="直線コネクタ 450"/>
        <xdr:cNvCxnSpPr/>
      </xdr:nvCxnSpPr>
      <xdr:spPr>
        <a:xfrm>
          <a:off x="10388600" y="1693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25700</xdr:rowOff>
    </xdr:from>
    <xdr:ext cx="534377" cy="259045"/>
    <xdr:sp macro="" textlink="">
      <xdr:nvSpPr>
        <xdr:cNvPr id="452" name="普通建設事業費 （ うち更新整備　）最大値テキスト"/>
        <xdr:cNvSpPr txBox="1"/>
      </xdr:nvSpPr>
      <xdr:spPr>
        <a:xfrm>
          <a:off x="10528300" y="1528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47,858</a:t>
          </a:r>
          <a:endParaRPr kumimoji="1" lang="ja-JP" altLang="en-US" sz="1000" b="1">
            <a:latin typeface="ＭＳ Ｐゴシック"/>
          </a:endParaRPr>
        </a:p>
      </xdr:txBody>
    </xdr:sp>
    <xdr:clientData/>
  </xdr:oneCellAnchor>
  <xdr:twoCellAnchor>
    <xdr:from>
      <xdr:col>15</xdr:col>
      <xdr:colOff>92075</xdr:colOff>
      <xdr:row>90</xdr:row>
      <xdr:rowOff>79023</xdr:rowOff>
    </xdr:from>
    <xdr:to>
      <xdr:col>15</xdr:col>
      <xdr:colOff>269875</xdr:colOff>
      <xdr:row>90</xdr:row>
      <xdr:rowOff>79023</xdr:rowOff>
    </xdr:to>
    <xdr:cxnSp macro="">
      <xdr:nvCxnSpPr>
        <xdr:cNvPr id="453" name="直線コネクタ 452"/>
        <xdr:cNvCxnSpPr/>
      </xdr:nvCxnSpPr>
      <xdr:spPr>
        <a:xfrm>
          <a:off x="10388600" y="1550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132319</xdr:rowOff>
    </xdr:from>
    <xdr:to>
      <xdr:col>15</xdr:col>
      <xdr:colOff>180975</xdr:colOff>
      <xdr:row>95</xdr:row>
      <xdr:rowOff>117983</xdr:rowOff>
    </xdr:to>
    <xdr:cxnSp macro="">
      <xdr:nvCxnSpPr>
        <xdr:cNvPr id="454" name="直線コネクタ 453"/>
        <xdr:cNvCxnSpPr/>
      </xdr:nvCxnSpPr>
      <xdr:spPr>
        <a:xfrm flipV="1">
          <a:off x="9639300" y="15905719"/>
          <a:ext cx="838200" cy="50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30228</xdr:rowOff>
    </xdr:from>
    <xdr:ext cx="534377" cy="259045"/>
    <xdr:sp macro="" textlink="">
      <xdr:nvSpPr>
        <xdr:cNvPr id="455" name="普通建設事業費 （ うち更新整備　）平均値テキスト"/>
        <xdr:cNvSpPr txBox="1"/>
      </xdr:nvSpPr>
      <xdr:spPr>
        <a:xfrm>
          <a:off x="10528300" y="1614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26,136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51801</xdr:rowOff>
    </xdr:from>
    <xdr:to>
      <xdr:col>15</xdr:col>
      <xdr:colOff>231775</xdr:colOff>
      <xdr:row>94</xdr:row>
      <xdr:rowOff>153401</xdr:rowOff>
    </xdr:to>
    <xdr:sp macro="" textlink="">
      <xdr:nvSpPr>
        <xdr:cNvPr id="456" name="フローチャート : 判断 455"/>
        <xdr:cNvSpPr/>
      </xdr:nvSpPr>
      <xdr:spPr>
        <a:xfrm>
          <a:off x="10426700" y="1616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117983</xdr:rowOff>
    </xdr:from>
    <xdr:to>
      <xdr:col>14</xdr:col>
      <xdr:colOff>28575</xdr:colOff>
      <xdr:row>96</xdr:row>
      <xdr:rowOff>56457</xdr:rowOff>
    </xdr:to>
    <xdr:cxnSp macro="">
      <xdr:nvCxnSpPr>
        <xdr:cNvPr id="457" name="直線コネクタ 456"/>
        <xdr:cNvCxnSpPr/>
      </xdr:nvCxnSpPr>
      <xdr:spPr>
        <a:xfrm flipV="1">
          <a:off x="8750300" y="16405733"/>
          <a:ext cx="889000" cy="10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57778</xdr:rowOff>
    </xdr:from>
    <xdr:to>
      <xdr:col>14</xdr:col>
      <xdr:colOff>79375</xdr:colOff>
      <xdr:row>95</xdr:row>
      <xdr:rowOff>159378</xdr:rowOff>
    </xdr:to>
    <xdr:sp macro="" textlink="">
      <xdr:nvSpPr>
        <xdr:cNvPr id="458" name="フローチャート : 判断 457"/>
        <xdr:cNvSpPr/>
      </xdr:nvSpPr>
      <xdr:spPr>
        <a:xfrm>
          <a:off x="9588500" y="1634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4455</xdr:rowOff>
    </xdr:from>
    <xdr:ext cx="534377" cy="259045"/>
    <xdr:sp macro="" textlink="">
      <xdr:nvSpPr>
        <xdr:cNvPr id="459" name="テキスト ボックス 458"/>
        <xdr:cNvSpPr txBox="1"/>
      </xdr:nvSpPr>
      <xdr:spPr>
        <a:xfrm>
          <a:off x="9372111" y="1612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36061</xdr:rowOff>
    </xdr:from>
    <xdr:to>
      <xdr:col>12</xdr:col>
      <xdr:colOff>561975</xdr:colOff>
      <xdr:row>95</xdr:row>
      <xdr:rowOff>137661</xdr:rowOff>
    </xdr:to>
    <xdr:sp macro="" textlink="">
      <xdr:nvSpPr>
        <xdr:cNvPr id="460" name="フローチャート : 判断 459"/>
        <xdr:cNvSpPr/>
      </xdr:nvSpPr>
      <xdr:spPr>
        <a:xfrm>
          <a:off x="8699500" y="163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154188</xdr:rowOff>
    </xdr:from>
    <xdr:ext cx="534377" cy="259045"/>
    <xdr:sp macro="" textlink="">
      <xdr:nvSpPr>
        <xdr:cNvPr id="461" name="テキスト ボックス 460"/>
        <xdr:cNvSpPr txBox="1"/>
      </xdr:nvSpPr>
      <xdr:spPr>
        <a:xfrm>
          <a:off x="8483111" y="1609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81519</xdr:rowOff>
    </xdr:from>
    <xdr:to>
      <xdr:col>15</xdr:col>
      <xdr:colOff>231775</xdr:colOff>
      <xdr:row>93</xdr:row>
      <xdr:rowOff>11669</xdr:rowOff>
    </xdr:to>
    <xdr:sp macro="" textlink="">
      <xdr:nvSpPr>
        <xdr:cNvPr id="467" name="円/楕円 466"/>
        <xdr:cNvSpPr/>
      </xdr:nvSpPr>
      <xdr:spPr>
        <a:xfrm>
          <a:off x="10426700" y="1585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104396</xdr:rowOff>
    </xdr:from>
    <xdr:ext cx="534377" cy="259045"/>
    <xdr:sp macro="" textlink="">
      <xdr:nvSpPr>
        <xdr:cNvPr id="468" name="普通建設事業費 （ うち更新整備　）該当値テキスト"/>
        <xdr:cNvSpPr txBox="1"/>
      </xdr:nvSpPr>
      <xdr:spPr>
        <a:xfrm>
          <a:off x="10528300" y="1570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35,726</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67183</xdr:rowOff>
    </xdr:from>
    <xdr:to>
      <xdr:col>14</xdr:col>
      <xdr:colOff>79375</xdr:colOff>
      <xdr:row>95</xdr:row>
      <xdr:rowOff>168783</xdr:rowOff>
    </xdr:to>
    <xdr:sp macro="" textlink="">
      <xdr:nvSpPr>
        <xdr:cNvPr id="469" name="円/楕円 468"/>
        <xdr:cNvSpPr/>
      </xdr:nvSpPr>
      <xdr:spPr>
        <a:xfrm>
          <a:off x="9588500" y="1635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159910</xdr:rowOff>
    </xdr:from>
    <xdr:ext cx="534377" cy="259045"/>
    <xdr:sp macro="" textlink="">
      <xdr:nvSpPr>
        <xdr:cNvPr id="470" name="テキスト ボックス 469"/>
        <xdr:cNvSpPr txBox="1"/>
      </xdr:nvSpPr>
      <xdr:spPr>
        <a:xfrm>
          <a:off x="9372111" y="1644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20,415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5657</xdr:rowOff>
    </xdr:from>
    <xdr:to>
      <xdr:col>12</xdr:col>
      <xdr:colOff>561975</xdr:colOff>
      <xdr:row>96</xdr:row>
      <xdr:rowOff>107257</xdr:rowOff>
    </xdr:to>
    <xdr:sp macro="" textlink="">
      <xdr:nvSpPr>
        <xdr:cNvPr id="471" name="円/楕円 470"/>
        <xdr:cNvSpPr/>
      </xdr:nvSpPr>
      <xdr:spPr>
        <a:xfrm>
          <a:off x="8699500" y="1646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98384</xdr:rowOff>
    </xdr:from>
    <xdr:ext cx="534377" cy="259045"/>
    <xdr:sp macro="" textlink="">
      <xdr:nvSpPr>
        <xdr:cNvPr id="472" name="テキスト ボックス 471"/>
        <xdr:cNvSpPr txBox="1"/>
      </xdr:nvSpPr>
      <xdr:spPr>
        <a:xfrm>
          <a:off x="8483111" y="1655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2" name="テキスト ボックス 49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4" name="テキスト ボックス 49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34684</xdr:rowOff>
    </xdr:from>
    <xdr:to>
      <xdr:col>23</xdr:col>
      <xdr:colOff>516889</xdr:colOff>
      <xdr:row>39</xdr:row>
      <xdr:rowOff>44450</xdr:rowOff>
    </xdr:to>
    <xdr:cxnSp macro="">
      <xdr:nvCxnSpPr>
        <xdr:cNvPr id="496" name="直線コネクタ 495"/>
        <xdr:cNvCxnSpPr/>
      </xdr:nvCxnSpPr>
      <xdr:spPr>
        <a:xfrm flipV="1">
          <a:off x="16317595" y="5349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8" name="直線コネクタ 49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152811</xdr:rowOff>
    </xdr:from>
    <xdr:ext cx="599010" cy="259045"/>
    <xdr:sp macro="" textlink="">
      <xdr:nvSpPr>
        <xdr:cNvPr id="499" name="災害復旧事業費最大値テキスト"/>
        <xdr:cNvSpPr txBox="1"/>
      </xdr:nvSpPr>
      <xdr:spPr>
        <a:xfrm>
          <a:off x="16370300" y="512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31</xdr:row>
      <xdr:rowOff>34684</xdr:rowOff>
    </xdr:from>
    <xdr:to>
      <xdr:col>23</xdr:col>
      <xdr:colOff>606425</xdr:colOff>
      <xdr:row>31</xdr:row>
      <xdr:rowOff>34684</xdr:rowOff>
    </xdr:to>
    <xdr:cxnSp macro="">
      <xdr:nvCxnSpPr>
        <xdr:cNvPr id="500" name="直線コネクタ 499"/>
        <xdr:cNvCxnSpPr/>
      </xdr:nvCxnSpPr>
      <xdr:spPr>
        <a:xfrm>
          <a:off x="16230600" y="5349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1" name="直線コネクタ 50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130027</xdr:rowOff>
    </xdr:from>
    <xdr:ext cx="469744" cy="259045"/>
    <xdr:sp macro="" textlink="">
      <xdr:nvSpPr>
        <xdr:cNvPr id="502" name="災害復旧事業費平均値テキスト"/>
        <xdr:cNvSpPr txBox="1"/>
      </xdr:nvSpPr>
      <xdr:spPr>
        <a:xfrm>
          <a:off x="16370300" y="647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107150</xdr:rowOff>
    </xdr:from>
    <xdr:to>
      <xdr:col>23</xdr:col>
      <xdr:colOff>568325</xdr:colOff>
      <xdr:row>39</xdr:row>
      <xdr:rowOff>37300</xdr:rowOff>
    </xdr:to>
    <xdr:sp macro="" textlink="">
      <xdr:nvSpPr>
        <xdr:cNvPr id="503" name="フローチャート : 判断 502"/>
        <xdr:cNvSpPr/>
      </xdr:nvSpPr>
      <xdr:spPr>
        <a:xfrm>
          <a:off x="162687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41402</xdr:rowOff>
    </xdr:from>
    <xdr:to>
      <xdr:col>22</xdr:col>
      <xdr:colOff>365125</xdr:colOff>
      <xdr:row>39</xdr:row>
      <xdr:rowOff>44450</xdr:rowOff>
    </xdr:to>
    <xdr:cxnSp macro="">
      <xdr:nvCxnSpPr>
        <xdr:cNvPr id="504" name="直線コネクタ 503"/>
        <xdr:cNvCxnSpPr/>
      </xdr:nvCxnSpPr>
      <xdr:spPr>
        <a:xfrm>
          <a:off x="14592300" y="672795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158724</xdr:rowOff>
    </xdr:from>
    <xdr:to>
      <xdr:col>22</xdr:col>
      <xdr:colOff>415925</xdr:colOff>
      <xdr:row>39</xdr:row>
      <xdr:rowOff>88874</xdr:rowOff>
    </xdr:to>
    <xdr:sp macro="" textlink="">
      <xdr:nvSpPr>
        <xdr:cNvPr id="505" name="フローチャート : 判断 504"/>
        <xdr:cNvSpPr/>
      </xdr:nvSpPr>
      <xdr:spPr>
        <a:xfrm>
          <a:off x="15430500" y="667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105401</xdr:rowOff>
    </xdr:from>
    <xdr:ext cx="378565" cy="259045"/>
    <xdr:sp macro="" textlink="">
      <xdr:nvSpPr>
        <xdr:cNvPr id="506" name="テキスト ボックス 505"/>
        <xdr:cNvSpPr txBox="1"/>
      </xdr:nvSpPr>
      <xdr:spPr>
        <a:xfrm>
          <a:off x="15292017" y="6449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22631</xdr:rowOff>
    </xdr:from>
    <xdr:to>
      <xdr:col>21</xdr:col>
      <xdr:colOff>161925</xdr:colOff>
      <xdr:row>39</xdr:row>
      <xdr:rowOff>41402</xdr:rowOff>
    </xdr:to>
    <xdr:cxnSp macro="">
      <xdr:nvCxnSpPr>
        <xdr:cNvPr id="507" name="直線コネクタ 506"/>
        <xdr:cNvCxnSpPr/>
      </xdr:nvCxnSpPr>
      <xdr:spPr>
        <a:xfrm>
          <a:off x="13703300" y="6709181"/>
          <a:ext cx="889000" cy="1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156375</xdr:rowOff>
    </xdr:from>
    <xdr:to>
      <xdr:col>21</xdr:col>
      <xdr:colOff>212725</xdr:colOff>
      <xdr:row>39</xdr:row>
      <xdr:rowOff>86525</xdr:rowOff>
    </xdr:to>
    <xdr:sp macro="" textlink="">
      <xdr:nvSpPr>
        <xdr:cNvPr id="508" name="フローチャート : 判断 507"/>
        <xdr:cNvSpPr/>
      </xdr:nvSpPr>
      <xdr:spPr>
        <a:xfrm>
          <a:off x="14541500" y="66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103052</xdr:rowOff>
    </xdr:from>
    <xdr:ext cx="378565" cy="259045"/>
    <xdr:sp macro="" textlink="">
      <xdr:nvSpPr>
        <xdr:cNvPr id="509" name="テキスト ボックス 508"/>
        <xdr:cNvSpPr txBox="1"/>
      </xdr:nvSpPr>
      <xdr:spPr>
        <a:xfrm>
          <a:off x="14403017" y="6446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22631</xdr:rowOff>
    </xdr:from>
    <xdr:to>
      <xdr:col>19</xdr:col>
      <xdr:colOff>644525</xdr:colOff>
      <xdr:row>39</xdr:row>
      <xdr:rowOff>33972</xdr:rowOff>
    </xdr:to>
    <xdr:cxnSp macro="">
      <xdr:nvCxnSpPr>
        <xdr:cNvPr id="510" name="直線コネクタ 509"/>
        <xdr:cNvCxnSpPr/>
      </xdr:nvCxnSpPr>
      <xdr:spPr>
        <a:xfrm flipV="1">
          <a:off x="12814300" y="6709181"/>
          <a:ext cx="889000" cy="1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156134</xdr:rowOff>
    </xdr:from>
    <xdr:to>
      <xdr:col>20</xdr:col>
      <xdr:colOff>9525</xdr:colOff>
      <xdr:row>39</xdr:row>
      <xdr:rowOff>86284</xdr:rowOff>
    </xdr:to>
    <xdr:sp macro="" textlink="">
      <xdr:nvSpPr>
        <xdr:cNvPr id="511" name="フローチャート : 判断 510"/>
        <xdr:cNvSpPr/>
      </xdr:nvSpPr>
      <xdr:spPr>
        <a:xfrm>
          <a:off x="13652500" y="667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77411</xdr:rowOff>
    </xdr:from>
    <xdr:ext cx="378565" cy="259045"/>
    <xdr:sp macro="" textlink="">
      <xdr:nvSpPr>
        <xdr:cNvPr id="512" name="テキスト ボックス 511"/>
        <xdr:cNvSpPr txBox="1"/>
      </xdr:nvSpPr>
      <xdr:spPr>
        <a:xfrm>
          <a:off x="13514017" y="6763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149784</xdr:rowOff>
    </xdr:from>
    <xdr:to>
      <xdr:col>18</xdr:col>
      <xdr:colOff>492125</xdr:colOff>
      <xdr:row>39</xdr:row>
      <xdr:rowOff>79934</xdr:rowOff>
    </xdr:to>
    <xdr:sp macro="" textlink="">
      <xdr:nvSpPr>
        <xdr:cNvPr id="513" name="フローチャート : 判断 512"/>
        <xdr:cNvSpPr/>
      </xdr:nvSpPr>
      <xdr:spPr>
        <a:xfrm>
          <a:off x="12763500" y="66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96461</xdr:rowOff>
    </xdr:from>
    <xdr:ext cx="469744" cy="259045"/>
    <xdr:sp macro="" textlink="">
      <xdr:nvSpPr>
        <xdr:cNvPr id="514" name="テキスト ボックス 513"/>
        <xdr:cNvSpPr txBox="1"/>
      </xdr:nvSpPr>
      <xdr:spPr>
        <a:xfrm>
          <a:off x="12579427" y="64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0" name="円/楕円 51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85577</xdr:rowOff>
    </xdr:from>
    <xdr:ext cx="249299" cy="259045"/>
    <xdr:sp macro="" textlink="">
      <xdr:nvSpPr>
        <xdr:cNvPr id="521" name="災害復旧事業費該当値テキスト"/>
        <xdr:cNvSpPr txBox="1"/>
      </xdr:nvSpPr>
      <xdr:spPr>
        <a:xfrm>
          <a:off x="16370300" y="6600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2" name="円/楕円 52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3" name="テキスト ボックス 522"/>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162052</xdr:rowOff>
    </xdr:from>
    <xdr:to>
      <xdr:col>21</xdr:col>
      <xdr:colOff>212725</xdr:colOff>
      <xdr:row>39</xdr:row>
      <xdr:rowOff>92202</xdr:rowOff>
    </xdr:to>
    <xdr:sp macro="" textlink="">
      <xdr:nvSpPr>
        <xdr:cNvPr id="524" name="円/楕円 523"/>
        <xdr:cNvSpPr/>
      </xdr:nvSpPr>
      <xdr:spPr>
        <a:xfrm>
          <a:off x="14541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83329</xdr:rowOff>
    </xdr:from>
    <xdr:ext cx="378565" cy="259045"/>
    <xdr:sp macro="" textlink="">
      <xdr:nvSpPr>
        <xdr:cNvPr id="525" name="テキスト ボックス 524"/>
        <xdr:cNvSpPr txBox="1"/>
      </xdr:nvSpPr>
      <xdr:spPr>
        <a:xfrm>
          <a:off x="14403017" y="6769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143281</xdr:rowOff>
    </xdr:from>
    <xdr:to>
      <xdr:col>20</xdr:col>
      <xdr:colOff>9525</xdr:colOff>
      <xdr:row>39</xdr:row>
      <xdr:rowOff>73431</xdr:rowOff>
    </xdr:to>
    <xdr:sp macro="" textlink="">
      <xdr:nvSpPr>
        <xdr:cNvPr id="526" name="円/楕円 525"/>
        <xdr:cNvSpPr/>
      </xdr:nvSpPr>
      <xdr:spPr>
        <a:xfrm>
          <a:off x="13652500" y="665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89959</xdr:rowOff>
    </xdr:from>
    <xdr:ext cx="469744" cy="259045"/>
    <xdr:sp macro="" textlink="">
      <xdr:nvSpPr>
        <xdr:cNvPr id="527" name="テキスト ボックス 526"/>
        <xdr:cNvSpPr txBox="1"/>
      </xdr:nvSpPr>
      <xdr:spPr>
        <a:xfrm>
          <a:off x="13468427" y="643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154622</xdr:rowOff>
    </xdr:from>
    <xdr:to>
      <xdr:col>18</xdr:col>
      <xdr:colOff>492125</xdr:colOff>
      <xdr:row>39</xdr:row>
      <xdr:rowOff>84772</xdr:rowOff>
    </xdr:to>
    <xdr:sp macro="" textlink="">
      <xdr:nvSpPr>
        <xdr:cNvPr id="528" name="円/楕円 527"/>
        <xdr:cNvSpPr/>
      </xdr:nvSpPr>
      <xdr:spPr>
        <a:xfrm>
          <a:off x="12763500" y="666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75899</xdr:rowOff>
    </xdr:from>
    <xdr:ext cx="378565" cy="259045"/>
    <xdr:sp macro="" textlink="">
      <xdr:nvSpPr>
        <xdr:cNvPr id="529" name="テキスト ボックス 528"/>
        <xdr:cNvSpPr txBox="1"/>
      </xdr:nvSpPr>
      <xdr:spPr>
        <a:xfrm>
          <a:off x="12625017" y="6762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4" name="テキスト ボックス 59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6" name="テキスト ボックス 59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8" name="テキスト ボックス 59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143796</xdr:rowOff>
    </xdr:from>
    <xdr:to>
      <xdr:col>23</xdr:col>
      <xdr:colOff>516889</xdr:colOff>
      <xdr:row>78</xdr:row>
      <xdr:rowOff>10407</xdr:rowOff>
    </xdr:to>
    <xdr:cxnSp macro="">
      <xdr:nvCxnSpPr>
        <xdr:cNvPr id="602" name="直線コネクタ 601"/>
        <xdr:cNvCxnSpPr/>
      </xdr:nvCxnSpPr>
      <xdr:spPr>
        <a:xfrm flipV="1">
          <a:off x="16317595" y="12316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14234</xdr:rowOff>
    </xdr:from>
    <xdr:ext cx="534377" cy="259045"/>
    <xdr:sp macro="" textlink="">
      <xdr:nvSpPr>
        <xdr:cNvPr id="603" name="公債費最小値テキスト"/>
        <xdr:cNvSpPr txBox="1"/>
      </xdr:nvSpPr>
      <xdr:spPr>
        <a:xfrm>
          <a:off x="16370300" y="133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78</xdr:row>
      <xdr:rowOff>10407</xdr:rowOff>
    </xdr:from>
    <xdr:to>
      <xdr:col>23</xdr:col>
      <xdr:colOff>606425</xdr:colOff>
      <xdr:row>78</xdr:row>
      <xdr:rowOff>10407</xdr:rowOff>
    </xdr:to>
    <xdr:cxnSp macro="">
      <xdr:nvCxnSpPr>
        <xdr:cNvPr id="604" name="直線コネクタ 603"/>
        <xdr:cNvCxnSpPr/>
      </xdr:nvCxnSpPr>
      <xdr:spPr>
        <a:xfrm>
          <a:off x="16230600" y="133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90473</xdr:rowOff>
    </xdr:from>
    <xdr:ext cx="534377" cy="259045"/>
    <xdr:sp macro="" textlink="">
      <xdr:nvSpPr>
        <xdr:cNvPr id="605" name="公債費最大値テキスト"/>
        <xdr:cNvSpPr txBox="1"/>
      </xdr:nvSpPr>
      <xdr:spPr>
        <a:xfrm>
          <a:off x="16370300" y="120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71</xdr:row>
      <xdr:rowOff>143796</xdr:rowOff>
    </xdr:from>
    <xdr:to>
      <xdr:col>23</xdr:col>
      <xdr:colOff>606425</xdr:colOff>
      <xdr:row>71</xdr:row>
      <xdr:rowOff>143796</xdr:rowOff>
    </xdr:to>
    <xdr:cxnSp macro="">
      <xdr:nvCxnSpPr>
        <xdr:cNvPr id="606" name="直線コネクタ 605"/>
        <xdr:cNvCxnSpPr/>
      </xdr:nvCxnSpPr>
      <xdr:spPr>
        <a:xfrm>
          <a:off x="16230600" y="123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78892</xdr:rowOff>
    </xdr:from>
    <xdr:to>
      <xdr:col>23</xdr:col>
      <xdr:colOff>517525</xdr:colOff>
      <xdr:row>72</xdr:row>
      <xdr:rowOff>102343</xdr:rowOff>
    </xdr:to>
    <xdr:cxnSp macro="">
      <xdr:nvCxnSpPr>
        <xdr:cNvPr id="607" name="直線コネクタ 606"/>
        <xdr:cNvCxnSpPr/>
      </xdr:nvCxnSpPr>
      <xdr:spPr>
        <a:xfrm>
          <a:off x="15481300" y="12423292"/>
          <a:ext cx="838200" cy="2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134555</xdr:rowOff>
    </xdr:from>
    <xdr:ext cx="534377" cy="259045"/>
    <xdr:sp macro="" textlink="">
      <xdr:nvSpPr>
        <xdr:cNvPr id="608" name="公債費平均値テキスト"/>
        <xdr:cNvSpPr txBox="1"/>
      </xdr:nvSpPr>
      <xdr:spPr>
        <a:xfrm>
          <a:off x="16370300" y="1282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156128</xdr:rowOff>
    </xdr:from>
    <xdr:to>
      <xdr:col>23</xdr:col>
      <xdr:colOff>568325</xdr:colOff>
      <xdr:row>75</xdr:row>
      <xdr:rowOff>86278</xdr:rowOff>
    </xdr:to>
    <xdr:sp macro="" textlink="">
      <xdr:nvSpPr>
        <xdr:cNvPr id="609" name="フローチャート : 判断 608"/>
        <xdr:cNvSpPr/>
      </xdr:nvSpPr>
      <xdr:spPr>
        <a:xfrm>
          <a:off x="162687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52680</xdr:rowOff>
    </xdr:from>
    <xdr:to>
      <xdr:col>22</xdr:col>
      <xdr:colOff>365125</xdr:colOff>
      <xdr:row>72</xdr:row>
      <xdr:rowOff>78892</xdr:rowOff>
    </xdr:to>
    <xdr:cxnSp macro="">
      <xdr:nvCxnSpPr>
        <xdr:cNvPr id="610" name="直線コネクタ 609"/>
        <xdr:cNvCxnSpPr/>
      </xdr:nvCxnSpPr>
      <xdr:spPr>
        <a:xfrm>
          <a:off x="14592300" y="12397080"/>
          <a:ext cx="889000" cy="2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165786</xdr:rowOff>
    </xdr:from>
    <xdr:to>
      <xdr:col>22</xdr:col>
      <xdr:colOff>415925</xdr:colOff>
      <xdr:row>75</xdr:row>
      <xdr:rowOff>95936</xdr:rowOff>
    </xdr:to>
    <xdr:sp macro="" textlink="">
      <xdr:nvSpPr>
        <xdr:cNvPr id="611" name="フローチャート : 判断 610"/>
        <xdr:cNvSpPr/>
      </xdr:nvSpPr>
      <xdr:spPr>
        <a:xfrm>
          <a:off x="15430500" y="128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87063</xdr:rowOff>
    </xdr:from>
    <xdr:ext cx="534377" cy="259045"/>
    <xdr:sp macro="" textlink="">
      <xdr:nvSpPr>
        <xdr:cNvPr id="612" name="テキスト ボックス 611"/>
        <xdr:cNvSpPr txBox="1"/>
      </xdr:nvSpPr>
      <xdr:spPr>
        <a:xfrm>
          <a:off x="15214111" y="1294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4026</xdr:rowOff>
    </xdr:from>
    <xdr:to>
      <xdr:col>21</xdr:col>
      <xdr:colOff>161925</xdr:colOff>
      <xdr:row>72</xdr:row>
      <xdr:rowOff>52680</xdr:rowOff>
    </xdr:to>
    <xdr:cxnSp macro="">
      <xdr:nvCxnSpPr>
        <xdr:cNvPr id="613" name="直線コネクタ 612"/>
        <xdr:cNvCxnSpPr/>
      </xdr:nvCxnSpPr>
      <xdr:spPr>
        <a:xfrm>
          <a:off x="13703300" y="12348426"/>
          <a:ext cx="889000" cy="4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116770</xdr:rowOff>
    </xdr:from>
    <xdr:to>
      <xdr:col>21</xdr:col>
      <xdr:colOff>212725</xdr:colOff>
      <xdr:row>75</xdr:row>
      <xdr:rowOff>46920</xdr:rowOff>
    </xdr:to>
    <xdr:sp macro="" textlink="">
      <xdr:nvSpPr>
        <xdr:cNvPr id="614" name="フローチャート : 判断 613"/>
        <xdr:cNvSpPr/>
      </xdr:nvSpPr>
      <xdr:spPr>
        <a:xfrm>
          <a:off x="14541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38047</xdr:rowOff>
    </xdr:from>
    <xdr:ext cx="534377" cy="259045"/>
    <xdr:sp macro="" textlink="">
      <xdr:nvSpPr>
        <xdr:cNvPr id="615" name="テキスト ボックス 614"/>
        <xdr:cNvSpPr txBox="1"/>
      </xdr:nvSpPr>
      <xdr:spPr>
        <a:xfrm>
          <a:off x="14325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3359</xdr:rowOff>
    </xdr:from>
    <xdr:to>
      <xdr:col>19</xdr:col>
      <xdr:colOff>644525</xdr:colOff>
      <xdr:row>72</xdr:row>
      <xdr:rowOff>4026</xdr:rowOff>
    </xdr:to>
    <xdr:cxnSp macro="">
      <xdr:nvCxnSpPr>
        <xdr:cNvPr id="616" name="直線コネクタ 615"/>
        <xdr:cNvCxnSpPr/>
      </xdr:nvCxnSpPr>
      <xdr:spPr>
        <a:xfrm>
          <a:off x="12814300" y="12347759"/>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106255</xdr:rowOff>
    </xdr:from>
    <xdr:to>
      <xdr:col>20</xdr:col>
      <xdr:colOff>9525</xdr:colOff>
      <xdr:row>75</xdr:row>
      <xdr:rowOff>36405</xdr:rowOff>
    </xdr:to>
    <xdr:sp macro="" textlink="">
      <xdr:nvSpPr>
        <xdr:cNvPr id="617" name="フローチャート : 判断 616"/>
        <xdr:cNvSpPr/>
      </xdr:nvSpPr>
      <xdr:spPr>
        <a:xfrm>
          <a:off x="13652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27532</xdr:rowOff>
    </xdr:from>
    <xdr:ext cx="534377" cy="259045"/>
    <xdr:sp macro="" textlink="">
      <xdr:nvSpPr>
        <xdr:cNvPr id="618" name="テキスト ボックス 617"/>
        <xdr:cNvSpPr txBox="1"/>
      </xdr:nvSpPr>
      <xdr:spPr>
        <a:xfrm>
          <a:off x="13436111" y="128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110351</xdr:rowOff>
    </xdr:from>
    <xdr:to>
      <xdr:col>18</xdr:col>
      <xdr:colOff>492125</xdr:colOff>
      <xdr:row>75</xdr:row>
      <xdr:rowOff>40501</xdr:rowOff>
    </xdr:to>
    <xdr:sp macro="" textlink="">
      <xdr:nvSpPr>
        <xdr:cNvPr id="619" name="フローチャート : 判断 618"/>
        <xdr:cNvSpPr/>
      </xdr:nvSpPr>
      <xdr:spPr>
        <a:xfrm>
          <a:off x="12763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31628</xdr:rowOff>
    </xdr:from>
    <xdr:ext cx="534377" cy="259045"/>
    <xdr:sp macro="" textlink="">
      <xdr:nvSpPr>
        <xdr:cNvPr id="620" name="テキスト ボックス 619"/>
        <xdr:cNvSpPr txBox="1"/>
      </xdr:nvSpPr>
      <xdr:spPr>
        <a:xfrm>
          <a:off x="12547111" y="128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51543</xdr:rowOff>
    </xdr:from>
    <xdr:to>
      <xdr:col>23</xdr:col>
      <xdr:colOff>568325</xdr:colOff>
      <xdr:row>72</xdr:row>
      <xdr:rowOff>153143</xdr:rowOff>
    </xdr:to>
    <xdr:sp macro="" textlink="">
      <xdr:nvSpPr>
        <xdr:cNvPr id="626" name="円/楕円 625"/>
        <xdr:cNvSpPr/>
      </xdr:nvSpPr>
      <xdr:spPr>
        <a:xfrm>
          <a:off x="16268700" y="1239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74420</xdr:rowOff>
    </xdr:from>
    <xdr:ext cx="534377" cy="259045"/>
    <xdr:sp macro="" textlink="">
      <xdr:nvSpPr>
        <xdr:cNvPr id="627" name="公債費該当値テキスト"/>
        <xdr:cNvSpPr txBox="1"/>
      </xdr:nvSpPr>
      <xdr:spPr>
        <a:xfrm>
          <a:off x="16370300" y="1224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59,961</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28092</xdr:rowOff>
    </xdr:from>
    <xdr:to>
      <xdr:col>22</xdr:col>
      <xdr:colOff>415925</xdr:colOff>
      <xdr:row>72</xdr:row>
      <xdr:rowOff>129692</xdr:rowOff>
    </xdr:to>
    <xdr:sp macro="" textlink="">
      <xdr:nvSpPr>
        <xdr:cNvPr id="628" name="円/楕円 627"/>
        <xdr:cNvSpPr/>
      </xdr:nvSpPr>
      <xdr:spPr>
        <a:xfrm>
          <a:off x="15430500" y="1237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146219</xdr:rowOff>
    </xdr:from>
    <xdr:ext cx="534377" cy="259045"/>
    <xdr:sp macro="" textlink="">
      <xdr:nvSpPr>
        <xdr:cNvPr id="629" name="テキスト ボックス 628"/>
        <xdr:cNvSpPr txBox="1"/>
      </xdr:nvSpPr>
      <xdr:spPr>
        <a:xfrm>
          <a:off x="15214111" y="121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61,192</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1880</xdr:rowOff>
    </xdr:from>
    <xdr:to>
      <xdr:col>21</xdr:col>
      <xdr:colOff>212725</xdr:colOff>
      <xdr:row>72</xdr:row>
      <xdr:rowOff>103480</xdr:rowOff>
    </xdr:to>
    <xdr:sp macro="" textlink="">
      <xdr:nvSpPr>
        <xdr:cNvPr id="630" name="円/楕円 629"/>
        <xdr:cNvSpPr/>
      </xdr:nvSpPr>
      <xdr:spPr>
        <a:xfrm>
          <a:off x="14541500" y="1234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120007</xdr:rowOff>
    </xdr:from>
    <xdr:ext cx="534377" cy="259045"/>
    <xdr:sp macro="" textlink="">
      <xdr:nvSpPr>
        <xdr:cNvPr id="631" name="テキスト ボックス 630"/>
        <xdr:cNvSpPr txBox="1"/>
      </xdr:nvSpPr>
      <xdr:spPr>
        <a:xfrm>
          <a:off x="14325111" y="1212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62,568</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124676</xdr:rowOff>
    </xdr:from>
    <xdr:to>
      <xdr:col>20</xdr:col>
      <xdr:colOff>9525</xdr:colOff>
      <xdr:row>72</xdr:row>
      <xdr:rowOff>54826</xdr:rowOff>
    </xdr:to>
    <xdr:sp macro="" textlink="">
      <xdr:nvSpPr>
        <xdr:cNvPr id="632" name="円/楕円 631"/>
        <xdr:cNvSpPr/>
      </xdr:nvSpPr>
      <xdr:spPr>
        <a:xfrm>
          <a:off x="13652500" y="122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71353</xdr:rowOff>
    </xdr:from>
    <xdr:ext cx="534377" cy="259045"/>
    <xdr:sp macro="" textlink="">
      <xdr:nvSpPr>
        <xdr:cNvPr id="633" name="テキスト ボックス 632"/>
        <xdr:cNvSpPr txBox="1"/>
      </xdr:nvSpPr>
      <xdr:spPr>
        <a:xfrm>
          <a:off x="13436111" y="120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65,122</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124009</xdr:rowOff>
    </xdr:from>
    <xdr:to>
      <xdr:col>18</xdr:col>
      <xdr:colOff>492125</xdr:colOff>
      <xdr:row>72</xdr:row>
      <xdr:rowOff>54159</xdr:rowOff>
    </xdr:to>
    <xdr:sp macro="" textlink="">
      <xdr:nvSpPr>
        <xdr:cNvPr id="634" name="円/楕円 633"/>
        <xdr:cNvSpPr/>
      </xdr:nvSpPr>
      <xdr:spPr>
        <a:xfrm>
          <a:off x="12763500" y="1229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70686</xdr:rowOff>
    </xdr:from>
    <xdr:ext cx="534377" cy="259045"/>
    <xdr:sp macro="" textlink="">
      <xdr:nvSpPr>
        <xdr:cNvPr id="635" name="テキスト ボックス 634"/>
        <xdr:cNvSpPr txBox="1"/>
      </xdr:nvSpPr>
      <xdr:spPr>
        <a:xfrm>
          <a:off x="12547111" y="120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65,157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6" name="直線コネクタ 64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7" name="テキスト ボックス 64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8" name="直線コネクタ 64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9" name="テキスト ボックス 64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0" name="直線コネクタ 64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1" name="テキスト ボックス 65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2" name="直線コネクタ 65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3" name="テキスト ボックス 65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64751</xdr:rowOff>
    </xdr:from>
    <xdr:to>
      <xdr:col>23</xdr:col>
      <xdr:colOff>516889</xdr:colOff>
      <xdr:row>98</xdr:row>
      <xdr:rowOff>133596</xdr:rowOff>
    </xdr:to>
    <xdr:cxnSp macro="">
      <xdr:nvCxnSpPr>
        <xdr:cNvPr id="657" name="直線コネクタ 656"/>
        <xdr:cNvCxnSpPr/>
      </xdr:nvCxnSpPr>
      <xdr:spPr>
        <a:xfrm flipV="1">
          <a:off x="16317595" y="15838151"/>
          <a:ext cx="1269" cy="1097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137423</xdr:rowOff>
    </xdr:from>
    <xdr:ext cx="469744" cy="259045"/>
    <xdr:sp macro="" textlink="">
      <xdr:nvSpPr>
        <xdr:cNvPr id="658" name="積立金最小値テキスト"/>
        <xdr:cNvSpPr txBox="1"/>
      </xdr:nvSpPr>
      <xdr:spPr>
        <a:xfrm>
          <a:off x="16370300" y="1693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a:t>
          </a:r>
          <a:endParaRPr kumimoji="1" lang="ja-JP" altLang="en-US" sz="1000" b="1">
            <a:latin typeface="ＭＳ Ｐゴシック"/>
          </a:endParaRPr>
        </a:p>
      </xdr:txBody>
    </xdr:sp>
    <xdr:clientData/>
  </xdr:oneCellAnchor>
  <xdr:twoCellAnchor>
    <xdr:from>
      <xdr:col>23</xdr:col>
      <xdr:colOff>428625</xdr:colOff>
      <xdr:row>98</xdr:row>
      <xdr:rowOff>133596</xdr:rowOff>
    </xdr:from>
    <xdr:to>
      <xdr:col>23</xdr:col>
      <xdr:colOff>606425</xdr:colOff>
      <xdr:row>98</xdr:row>
      <xdr:rowOff>133596</xdr:rowOff>
    </xdr:to>
    <xdr:cxnSp macro="">
      <xdr:nvCxnSpPr>
        <xdr:cNvPr id="659" name="直線コネクタ 658"/>
        <xdr:cNvCxnSpPr/>
      </xdr:nvCxnSpPr>
      <xdr:spPr>
        <a:xfrm>
          <a:off x="16230600" y="1693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11428</xdr:rowOff>
    </xdr:from>
    <xdr:ext cx="599010" cy="259045"/>
    <xdr:sp macro="" textlink="">
      <xdr:nvSpPr>
        <xdr:cNvPr id="660" name="積立金最大値テキスト"/>
        <xdr:cNvSpPr txBox="1"/>
      </xdr:nvSpPr>
      <xdr:spPr>
        <a:xfrm>
          <a:off x="16370300" y="1561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241,393</a:t>
          </a:r>
          <a:endParaRPr kumimoji="1" lang="ja-JP" altLang="en-US" sz="1000" b="1">
            <a:latin typeface="ＭＳ Ｐゴシック"/>
          </a:endParaRPr>
        </a:p>
      </xdr:txBody>
    </xdr:sp>
    <xdr:clientData/>
  </xdr:oneCellAnchor>
  <xdr:twoCellAnchor>
    <xdr:from>
      <xdr:col>23</xdr:col>
      <xdr:colOff>428625</xdr:colOff>
      <xdr:row>92</xdr:row>
      <xdr:rowOff>64751</xdr:rowOff>
    </xdr:from>
    <xdr:to>
      <xdr:col>23</xdr:col>
      <xdr:colOff>606425</xdr:colOff>
      <xdr:row>92</xdr:row>
      <xdr:rowOff>64751</xdr:rowOff>
    </xdr:to>
    <xdr:cxnSp macro="">
      <xdr:nvCxnSpPr>
        <xdr:cNvPr id="661" name="直線コネクタ 660"/>
        <xdr:cNvCxnSpPr/>
      </xdr:nvCxnSpPr>
      <xdr:spPr>
        <a:xfrm>
          <a:off x="16230600" y="1583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121073</xdr:rowOff>
    </xdr:from>
    <xdr:to>
      <xdr:col>23</xdr:col>
      <xdr:colOff>517525</xdr:colOff>
      <xdr:row>98</xdr:row>
      <xdr:rowOff>129766</xdr:rowOff>
    </xdr:to>
    <xdr:cxnSp macro="">
      <xdr:nvCxnSpPr>
        <xdr:cNvPr id="662" name="直線コネクタ 661"/>
        <xdr:cNvCxnSpPr/>
      </xdr:nvCxnSpPr>
      <xdr:spPr>
        <a:xfrm flipV="1">
          <a:off x="15481300" y="16923173"/>
          <a:ext cx="838200" cy="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20277</xdr:rowOff>
    </xdr:from>
    <xdr:ext cx="534377" cy="259045"/>
    <xdr:sp macro="" textlink="">
      <xdr:nvSpPr>
        <xdr:cNvPr id="663" name="積立金平均値テキスト"/>
        <xdr:cNvSpPr txBox="1"/>
      </xdr:nvSpPr>
      <xdr:spPr>
        <a:xfrm>
          <a:off x="16370300" y="1665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20,013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168850</xdr:rowOff>
    </xdr:from>
    <xdr:to>
      <xdr:col>23</xdr:col>
      <xdr:colOff>568325</xdr:colOff>
      <xdr:row>98</xdr:row>
      <xdr:rowOff>99000</xdr:rowOff>
    </xdr:to>
    <xdr:sp macro="" textlink="">
      <xdr:nvSpPr>
        <xdr:cNvPr id="664" name="フローチャート : 判断 663"/>
        <xdr:cNvSpPr/>
      </xdr:nvSpPr>
      <xdr:spPr>
        <a:xfrm>
          <a:off x="162687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125490</xdr:rowOff>
    </xdr:from>
    <xdr:to>
      <xdr:col>22</xdr:col>
      <xdr:colOff>365125</xdr:colOff>
      <xdr:row>98</xdr:row>
      <xdr:rowOff>129766</xdr:rowOff>
    </xdr:to>
    <xdr:cxnSp macro="">
      <xdr:nvCxnSpPr>
        <xdr:cNvPr id="665" name="直線コネクタ 664"/>
        <xdr:cNvCxnSpPr/>
      </xdr:nvCxnSpPr>
      <xdr:spPr>
        <a:xfrm>
          <a:off x="14592300" y="16927590"/>
          <a:ext cx="889000" cy="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35951</xdr:rowOff>
    </xdr:from>
    <xdr:to>
      <xdr:col>22</xdr:col>
      <xdr:colOff>415925</xdr:colOff>
      <xdr:row>98</xdr:row>
      <xdr:rowOff>137551</xdr:rowOff>
    </xdr:to>
    <xdr:sp macro="" textlink="">
      <xdr:nvSpPr>
        <xdr:cNvPr id="666" name="フローチャート : 判断 665"/>
        <xdr:cNvSpPr/>
      </xdr:nvSpPr>
      <xdr:spPr>
        <a:xfrm>
          <a:off x="15430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154078</xdr:rowOff>
    </xdr:from>
    <xdr:ext cx="534377" cy="259045"/>
    <xdr:sp macro="" textlink="">
      <xdr:nvSpPr>
        <xdr:cNvPr id="667" name="テキスト ボックス 666"/>
        <xdr:cNvSpPr txBox="1"/>
      </xdr:nvSpPr>
      <xdr:spPr>
        <a:xfrm>
          <a:off x="15214111" y="166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117229</xdr:rowOff>
    </xdr:from>
    <xdr:to>
      <xdr:col>21</xdr:col>
      <xdr:colOff>161925</xdr:colOff>
      <xdr:row>98</xdr:row>
      <xdr:rowOff>125490</xdr:rowOff>
    </xdr:to>
    <xdr:cxnSp macro="">
      <xdr:nvCxnSpPr>
        <xdr:cNvPr id="668" name="直線コネクタ 667"/>
        <xdr:cNvCxnSpPr/>
      </xdr:nvCxnSpPr>
      <xdr:spPr>
        <a:xfrm>
          <a:off x="13703300" y="16919329"/>
          <a:ext cx="889000" cy="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42476</xdr:rowOff>
    </xdr:from>
    <xdr:to>
      <xdr:col>21</xdr:col>
      <xdr:colOff>212725</xdr:colOff>
      <xdr:row>98</xdr:row>
      <xdr:rowOff>144076</xdr:rowOff>
    </xdr:to>
    <xdr:sp macro="" textlink="">
      <xdr:nvSpPr>
        <xdr:cNvPr id="669" name="フローチャート : 判断 668"/>
        <xdr:cNvSpPr/>
      </xdr:nvSpPr>
      <xdr:spPr>
        <a:xfrm>
          <a:off x="14541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160603</xdr:rowOff>
    </xdr:from>
    <xdr:ext cx="534377" cy="259045"/>
    <xdr:sp macro="" textlink="">
      <xdr:nvSpPr>
        <xdr:cNvPr id="670" name="テキスト ボックス 669"/>
        <xdr:cNvSpPr txBox="1"/>
      </xdr:nvSpPr>
      <xdr:spPr>
        <a:xfrm>
          <a:off x="14325111" y="166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117229</xdr:rowOff>
    </xdr:from>
    <xdr:to>
      <xdr:col>19</xdr:col>
      <xdr:colOff>644525</xdr:colOff>
      <xdr:row>98</xdr:row>
      <xdr:rowOff>134305</xdr:rowOff>
    </xdr:to>
    <xdr:cxnSp macro="">
      <xdr:nvCxnSpPr>
        <xdr:cNvPr id="671" name="直線コネクタ 670"/>
        <xdr:cNvCxnSpPr/>
      </xdr:nvCxnSpPr>
      <xdr:spPr>
        <a:xfrm flipV="1">
          <a:off x="12814300" y="16919329"/>
          <a:ext cx="889000" cy="1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32074</xdr:rowOff>
    </xdr:from>
    <xdr:to>
      <xdr:col>20</xdr:col>
      <xdr:colOff>9525</xdr:colOff>
      <xdr:row>98</xdr:row>
      <xdr:rowOff>133674</xdr:rowOff>
    </xdr:to>
    <xdr:sp macro="" textlink="">
      <xdr:nvSpPr>
        <xdr:cNvPr id="672" name="フローチャート : 判断 671"/>
        <xdr:cNvSpPr/>
      </xdr:nvSpPr>
      <xdr:spPr>
        <a:xfrm>
          <a:off x="13652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150201</xdr:rowOff>
    </xdr:from>
    <xdr:ext cx="534377" cy="259045"/>
    <xdr:sp macro="" textlink="">
      <xdr:nvSpPr>
        <xdr:cNvPr id="673" name="テキスト ボックス 672"/>
        <xdr:cNvSpPr txBox="1"/>
      </xdr:nvSpPr>
      <xdr:spPr>
        <a:xfrm>
          <a:off x="13436111" y="1660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46326</xdr:rowOff>
    </xdr:from>
    <xdr:to>
      <xdr:col>18</xdr:col>
      <xdr:colOff>492125</xdr:colOff>
      <xdr:row>98</xdr:row>
      <xdr:rowOff>147926</xdr:rowOff>
    </xdr:to>
    <xdr:sp macro="" textlink="">
      <xdr:nvSpPr>
        <xdr:cNvPr id="674" name="フローチャート : 判断 673"/>
        <xdr:cNvSpPr/>
      </xdr:nvSpPr>
      <xdr:spPr>
        <a:xfrm>
          <a:off x="12763500" y="1684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164453</xdr:rowOff>
    </xdr:from>
    <xdr:ext cx="469744" cy="259045"/>
    <xdr:sp macro="" textlink="">
      <xdr:nvSpPr>
        <xdr:cNvPr id="675" name="テキスト ボックス 674"/>
        <xdr:cNvSpPr txBox="1"/>
      </xdr:nvSpPr>
      <xdr:spPr>
        <a:xfrm>
          <a:off x="12579427" y="1662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70273</xdr:rowOff>
    </xdr:from>
    <xdr:to>
      <xdr:col>23</xdr:col>
      <xdr:colOff>568325</xdr:colOff>
      <xdr:row>99</xdr:row>
      <xdr:rowOff>423</xdr:rowOff>
    </xdr:to>
    <xdr:sp macro="" textlink="">
      <xdr:nvSpPr>
        <xdr:cNvPr id="681" name="円/楕円 680"/>
        <xdr:cNvSpPr/>
      </xdr:nvSpPr>
      <xdr:spPr>
        <a:xfrm>
          <a:off x="16268700" y="1687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156650</xdr:rowOff>
    </xdr:from>
    <xdr:ext cx="469744" cy="259045"/>
    <xdr:sp macro="" textlink="">
      <xdr:nvSpPr>
        <xdr:cNvPr id="682" name="積立金該当値テキスト"/>
        <xdr:cNvSpPr txBox="1"/>
      </xdr:nvSpPr>
      <xdr:spPr>
        <a:xfrm>
          <a:off x="16370300" y="1678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78966</xdr:rowOff>
    </xdr:from>
    <xdr:to>
      <xdr:col>22</xdr:col>
      <xdr:colOff>415925</xdr:colOff>
      <xdr:row>99</xdr:row>
      <xdr:rowOff>9116</xdr:rowOff>
    </xdr:to>
    <xdr:sp macro="" textlink="">
      <xdr:nvSpPr>
        <xdr:cNvPr id="683" name="円/楕円 682"/>
        <xdr:cNvSpPr/>
      </xdr:nvSpPr>
      <xdr:spPr>
        <a:xfrm>
          <a:off x="15430500" y="16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243</xdr:rowOff>
    </xdr:from>
    <xdr:ext cx="469744" cy="259045"/>
    <xdr:sp macro="" textlink="">
      <xdr:nvSpPr>
        <xdr:cNvPr id="684" name="テキスト ボックス 683"/>
        <xdr:cNvSpPr txBox="1"/>
      </xdr:nvSpPr>
      <xdr:spPr>
        <a:xfrm>
          <a:off x="15246427" y="1697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74690</xdr:rowOff>
    </xdr:from>
    <xdr:to>
      <xdr:col>21</xdr:col>
      <xdr:colOff>212725</xdr:colOff>
      <xdr:row>99</xdr:row>
      <xdr:rowOff>4840</xdr:rowOff>
    </xdr:to>
    <xdr:sp macro="" textlink="">
      <xdr:nvSpPr>
        <xdr:cNvPr id="685" name="円/楕円 684"/>
        <xdr:cNvSpPr/>
      </xdr:nvSpPr>
      <xdr:spPr>
        <a:xfrm>
          <a:off x="14541500" y="16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167417</xdr:rowOff>
    </xdr:from>
    <xdr:ext cx="469744" cy="259045"/>
    <xdr:sp macro="" textlink="">
      <xdr:nvSpPr>
        <xdr:cNvPr id="686" name="テキスト ボックス 685"/>
        <xdr:cNvSpPr txBox="1"/>
      </xdr:nvSpPr>
      <xdr:spPr>
        <a:xfrm>
          <a:off x="14357427" y="1696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66429</xdr:rowOff>
    </xdr:from>
    <xdr:to>
      <xdr:col>20</xdr:col>
      <xdr:colOff>9525</xdr:colOff>
      <xdr:row>98</xdr:row>
      <xdr:rowOff>168029</xdr:rowOff>
    </xdr:to>
    <xdr:sp macro="" textlink="">
      <xdr:nvSpPr>
        <xdr:cNvPr id="687" name="円/楕円 686"/>
        <xdr:cNvSpPr/>
      </xdr:nvSpPr>
      <xdr:spPr>
        <a:xfrm>
          <a:off x="13652500" y="1686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159156</xdr:rowOff>
    </xdr:from>
    <xdr:ext cx="469744" cy="259045"/>
    <xdr:sp macro="" textlink="">
      <xdr:nvSpPr>
        <xdr:cNvPr id="688" name="テキスト ボックス 687"/>
        <xdr:cNvSpPr txBox="1"/>
      </xdr:nvSpPr>
      <xdr:spPr>
        <a:xfrm>
          <a:off x="13468427" y="16961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83505</xdr:rowOff>
    </xdr:from>
    <xdr:to>
      <xdr:col>18</xdr:col>
      <xdr:colOff>492125</xdr:colOff>
      <xdr:row>99</xdr:row>
      <xdr:rowOff>13655</xdr:rowOff>
    </xdr:to>
    <xdr:sp macro="" textlink="">
      <xdr:nvSpPr>
        <xdr:cNvPr id="689" name="円/楕円 688"/>
        <xdr:cNvSpPr/>
      </xdr:nvSpPr>
      <xdr:spPr>
        <a:xfrm>
          <a:off x="12763500" y="168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4782</xdr:rowOff>
    </xdr:from>
    <xdr:ext cx="469744" cy="259045"/>
    <xdr:sp macro="" textlink="">
      <xdr:nvSpPr>
        <xdr:cNvPr id="690" name="テキスト ボックス 689"/>
        <xdr:cNvSpPr txBox="1"/>
      </xdr:nvSpPr>
      <xdr:spPr>
        <a:xfrm>
          <a:off x="12579427" y="1697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1" name="直線コネクタ 70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2" name="テキスト ボックス 70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3" name="直線コネクタ 70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4" name="テキスト ボックス 70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5" name="直線コネクタ 70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6" name="テキスト ボックス 70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7" name="直線コネクタ 70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8" name="テキスト ボックス 70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9" name="直線コネクタ 70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0" name="テキスト ボックス 70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131572</xdr:rowOff>
    </xdr:from>
    <xdr:to>
      <xdr:col>32</xdr:col>
      <xdr:colOff>186689</xdr:colOff>
      <xdr:row>39</xdr:row>
      <xdr:rowOff>44450</xdr:rowOff>
    </xdr:to>
    <xdr:cxnSp macro="">
      <xdr:nvCxnSpPr>
        <xdr:cNvPr id="714" name="直線コネクタ 713"/>
        <xdr:cNvCxnSpPr/>
      </xdr:nvCxnSpPr>
      <xdr:spPr>
        <a:xfrm flipV="1">
          <a:off x="22159595" y="5446522"/>
          <a:ext cx="1269" cy="12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6" name="直線コネクタ 71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78249</xdr:rowOff>
    </xdr:from>
    <xdr:ext cx="534377" cy="259045"/>
    <xdr:sp macro="" textlink="">
      <xdr:nvSpPr>
        <xdr:cNvPr id="717" name="投資及び出資金最大値テキスト"/>
        <xdr:cNvSpPr txBox="1"/>
      </xdr:nvSpPr>
      <xdr:spPr>
        <a:xfrm>
          <a:off x="22212300" y="522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10,114</a:t>
          </a:r>
          <a:endParaRPr kumimoji="1" lang="ja-JP" altLang="en-US" sz="1000" b="1">
            <a:latin typeface="ＭＳ Ｐゴシック"/>
          </a:endParaRPr>
        </a:p>
      </xdr:txBody>
    </xdr:sp>
    <xdr:clientData/>
  </xdr:oneCellAnchor>
  <xdr:twoCellAnchor>
    <xdr:from>
      <xdr:col>32</xdr:col>
      <xdr:colOff>98425</xdr:colOff>
      <xdr:row>31</xdr:row>
      <xdr:rowOff>131572</xdr:rowOff>
    </xdr:from>
    <xdr:to>
      <xdr:col>32</xdr:col>
      <xdr:colOff>276225</xdr:colOff>
      <xdr:row>31</xdr:row>
      <xdr:rowOff>131572</xdr:rowOff>
    </xdr:to>
    <xdr:cxnSp macro="">
      <xdr:nvCxnSpPr>
        <xdr:cNvPr id="718" name="直線コネクタ 717"/>
        <xdr:cNvCxnSpPr/>
      </xdr:nvCxnSpPr>
      <xdr:spPr>
        <a:xfrm>
          <a:off x="22072600" y="544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9" name="直線コネクタ 71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122445</xdr:rowOff>
    </xdr:from>
    <xdr:ext cx="469744" cy="259045"/>
    <xdr:sp macro="" textlink="">
      <xdr:nvSpPr>
        <xdr:cNvPr id="720" name="投資及び出資金平均値テキスト"/>
        <xdr:cNvSpPr txBox="1"/>
      </xdr:nvSpPr>
      <xdr:spPr>
        <a:xfrm>
          <a:off x="22212300" y="629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99568</xdr:rowOff>
    </xdr:from>
    <xdr:to>
      <xdr:col>32</xdr:col>
      <xdr:colOff>238125</xdr:colOff>
      <xdr:row>38</xdr:row>
      <xdr:rowOff>29718</xdr:rowOff>
    </xdr:to>
    <xdr:sp macro="" textlink="">
      <xdr:nvSpPr>
        <xdr:cNvPr id="721" name="フローチャート : 判断 720"/>
        <xdr:cNvSpPr/>
      </xdr:nvSpPr>
      <xdr:spPr>
        <a:xfrm>
          <a:off x="22110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146939</xdr:rowOff>
    </xdr:from>
    <xdr:to>
      <xdr:col>31</xdr:col>
      <xdr:colOff>34925</xdr:colOff>
      <xdr:row>39</xdr:row>
      <xdr:rowOff>44450</xdr:rowOff>
    </xdr:to>
    <xdr:cxnSp macro="">
      <xdr:nvCxnSpPr>
        <xdr:cNvPr id="722" name="直線コネクタ 721"/>
        <xdr:cNvCxnSpPr/>
      </xdr:nvCxnSpPr>
      <xdr:spPr>
        <a:xfrm>
          <a:off x="20434300" y="6662039"/>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143383</xdr:rowOff>
    </xdr:from>
    <xdr:to>
      <xdr:col>31</xdr:col>
      <xdr:colOff>85725</xdr:colOff>
      <xdr:row>38</xdr:row>
      <xdr:rowOff>73533</xdr:rowOff>
    </xdr:to>
    <xdr:sp macro="" textlink="">
      <xdr:nvSpPr>
        <xdr:cNvPr id="723" name="フローチャート : 判断 722"/>
        <xdr:cNvSpPr/>
      </xdr:nvSpPr>
      <xdr:spPr>
        <a:xfrm>
          <a:off x="21272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90060</xdr:rowOff>
    </xdr:from>
    <xdr:ext cx="469744" cy="259045"/>
    <xdr:sp macro="" textlink="">
      <xdr:nvSpPr>
        <xdr:cNvPr id="724" name="テキスト ボックス 723"/>
        <xdr:cNvSpPr txBox="1"/>
      </xdr:nvSpPr>
      <xdr:spPr>
        <a:xfrm>
          <a:off x="21088427"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146939</xdr:rowOff>
    </xdr:from>
    <xdr:to>
      <xdr:col>29</xdr:col>
      <xdr:colOff>517525</xdr:colOff>
      <xdr:row>39</xdr:row>
      <xdr:rowOff>44450</xdr:rowOff>
    </xdr:to>
    <xdr:cxnSp macro="">
      <xdr:nvCxnSpPr>
        <xdr:cNvPr id="725" name="直線コネクタ 724"/>
        <xdr:cNvCxnSpPr/>
      </xdr:nvCxnSpPr>
      <xdr:spPr>
        <a:xfrm flipV="1">
          <a:off x="19545300" y="6662039"/>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33274</xdr:rowOff>
    </xdr:from>
    <xdr:to>
      <xdr:col>29</xdr:col>
      <xdr:colOff>568325</xdr:colOff>
      <xdr:row>38</xdr:row>
      <xdr:rowOff>134874</xdr:rowOff>
    </xdr:to>
    <xdr:sp macro="" textlink="">
      <xdr:nvSpPr>
        <xdr:cNvPr id="726" name="フローチャート : 判断 725"/>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151401</xdr:rowOff>
    </xdr:from>
    <xdr:ext cx="469744" cy="259045"/>
    <xdr:sp macro="" textlink="">
      <xdr:nvSpPr>
        <xdr:cNvPr id="727" name="テキスト ボックス 726"/>
        <xdr:cNvSpPr txBox="1"/>
      </xdr:nvSpPr>
      <xdr:spPr>
        <a:xfrm>
          <a:off x="20199427"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8" name="直線コネクタ 72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146558</xdr:rowOff>
    </xdr:from>
    <xdr:to>
      <xdr:col>28</xdr:col>
      <xdr:colOff>365125</xdr:colOff>
      <xdr:row>38</xdr:row>
      <xdr:rowOff>76708</xdr:rowOff>
    </xdr:to>
    <xdr:sp macro="" textlink="">
      <xdr:nvSpPr>
        <xdr:cNvPr id="729" name="フローチャート : 判断 728"/>
        <xdr:cNvSpPr/>
      </xdr:nvSpPr>
      <xdr:spPr>
        <a:xfrm>
          <a:off x="19494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93235</xdr:rowOff>
    </xdr:from>
    <xdr:ext cx="469744" cy="259045"/>
    <xdr:sp macro="" textlink="">
      <xdr:nvSpPr>
        <xdr:cNvPr id="730" name="テキスト ボックス 729"/>
        <xdr:cNvSpPr txBox="1"/>
      </xdr:nvSpPr>
      <xdr:spPr>
        <a:xfrm>
          <a:off x="19310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7366</xdr:rowOff>
    </xdr:from>
    <xdr:to>
      <xdr:col>27</xdr:col>
      <xdr:colOff>161925</xdr:colOff>
      <xdr:row>38</xdr:row>
      <xdr:rowOff>108966</xdr:rowOff>
    </xdr:to>
    <xdr:sp macro="" textlink="">
      <xdr:nvSpPr>
        <xdr:cNvPr id="731" name="フローチャート : 判断 730"/>
        <xdr:cNvSpPr/>
      </xdr:nvSpPr>
      <xdr:spPr>
        <a:xfrm>
          <a:off x="18605500" y="652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125493</xdr:rowOff>
    </xdr:from>
    <xdr:ext cx="469744" cy="259045"/>
    <xdr:sp macro="" textlink="">
      <xdr:nvSpPr>
        <xdr:cNvPr id="732" name="テキスト ボックス 731"/>
        <xdr:cNvSpPr txBox="1"/>
      </xdr:nvSpPr>
      <xdr:spPr>
        <a:xfrm>
          <a:off x="18421427" y="629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8" name="円/楕円 73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0" name="円/楕円 73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1" name="テキスト ボックス 74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96139</xdr:rowOff>
    </xdr:from>
    <xdr:to>
      <xdr:col>29</xdr:col>
      <xdr:colOff>568325</xdr:colOff>
      <xdr:row>39</xdr:row>
      <xdr:rowOff>26289</xdr:rowOff>
    </xdr:to>
    <xdr:sp macro="" textlink="">
      <xdr:nvSpPr>
        <xdr:cNvPr id="742" name="円/楕円 741"/>
        <xdr:cNvSpPr/>
      </xdr:nvSpPr>
      <xdr:spPr>
        <a:xfrm>
          <a:off x="20383500" y="66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17416</xdr:rowOff>
    </xdr:from>
    <xdr:ext cx="378565" cy="259045"/>
    <xdr:sp macro="" textlink="">
      <xdr:nvSpPr>
        <xdr:cNvPr id="743" name="テキスト ボックス 742"/>
        <xdr:cNvSpPr txBox="1"/>
      </xdr:nvSpPr>
      <xdr:spPr>
        <a:xfrm>
          <a:off x="20245017" y="6703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4" name="円/楕円 74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5" name="テキスト ボックス 74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6" name="円/楕円 74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7" name="テキスト ボックス 74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8" name="直線コネクタ 75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59" name="テキスト ボックス 75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1" name="テキスト ボックス 76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62" name="直線コネクタ 76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63" name="テキスト ボックス 76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112382</xdr:rowOff>
    </xdr:from>
    <xdr:to>
      <xdr:col>32</xdr:col>
      <xdr:colOff>186689</xdr:colOff>
      <xdr:row>58</xdr:row>
      <xdr:rowOff>25400</xdr:rowOff>
    </xdr:to>
    <xdr:cxnSp macro="">
      <xdr:nvCxnSpPr>
        <xdr:cNvPr id="767" name="直線コネクタ 766"/>
        <xdr:cNvCxnSpPr/>
      </xdr:nvCxnSpPr>
      <xdr:spPr>
        <a:xfrm flipV="1">
          <a:off x="22159595" y="8684882"/>
          <a:ext cx="1269" cy="128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6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69" name="直線コネクタ 76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59059</xdr:rowOff>
    </xdr:from>
    <xdr:ext cx="534377" cy="259045"/>
    <xdr:sp macro="" textlink="">
      <xdr:nvSpPr>
        <xdr:cNvPr id="770" name="貸付金最大値テキスト"/>
        <xdr:cNvSpPr txBox="1"/>
      </xdr:nvSpPr>
      <xdr:spPr>
        <a:xfrm>
          <a:off x="22212300" y="846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22,478</a:t>
          </a:r>
          <a:endParaRPr kumimoji="1" lang="ja-JP" altLang="en-US" sz="1000" b="1">
            <a:latin typeface="ＭＳ Ｐゴシック"/>
          </a:endParaRPr>
        </a:p>
      </xdr:txBody>
    </xdr:sp>
    <xdr:clientData/>
  </xdr:oneCellAnchor>
  <xdr:twoCellAnchor>
    <xdr:from>
      <xdr:col>32</xdr:col>
      <xdr:colOff>98425</xdr:colOff>
      <xdr:row>50</xdr:row>
      <xdr:rowOff>112382</xdr:rowOff>
    </xdr:from>
    <xdr:to>
      <xdr:col>32</xdr:col>
      <xdr:colOff>276225</xdr:colOff>
      <xdr:row>50</xdr:row>
      <xdr:rowOff>112382</xdr:rowOff>
    </xdr:to>
    <xdr:cxnSp macro="">
      <xdr:nvCxnSpPr>
        <xdr:cNvPr id="771" name="直線コネクタ 770"/>
        <xdr:cNvCxnSpPr/>
      </xdr:nvCxnSpPr>
      <xdr:spPr>
        <a:xfrm>
          <a:off x="22072600" y="868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57690</xdr:rowOff>
    </xdr:from>
    <xdr:to>
      <xdr:col>32</xdr:col>
      <xdr:colOff>187325</xdr:colOff>
      <xdr:row>57</xdr:row>
      <xdr:rowOff>101638</xdr:rowOff>
    </xdr:to>
    <xdr:cxnSp macro="">
      <xdr:nvCxnSpPr>
        <xdr:cNvPr id="772" name="直線コネクタ 771"/>
        <xdr:cNvCxnSpPr/>
      </xdr:nvCxnSpPr>
      <xdr:spPr>
        <a:xfrm flipV="1">
          <a:off x="21323300" y="9658890"/>
          <a:ext cx="838200" cy="21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9650</xdr:rowOff>
    </xdr:from>
    <xdr:ext cx="469744" cy="259045"/>
    <xdr:sp macro="" textlink="">
      <xdr:nvSpPr>
        <xdr:cNvPr id="773" name="貸付金平均値テキスト"/>
        <xdr:cNvSpPr txBox="1"/>
      </xdr:nvSpPr>
      <xdr:spPr>
        <a:xfrm>
          <a:off x="22212300" y="9439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5,787</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158223</xdr:rowOff>
    </xdr:from>
    <xdr:to>
      <xdr:col>32</xdr:col>
      <xdr:colOff>238125</xdr:colOff>
      <xdr:row>56</xdr:row>
      <xdr:rowOff>88373</xdr:rowOff>
    </xdr:to>
    <xdr:sp macro="" textlink="">
      <xdr:nvSpPr>
        <xdr:cNvPr id="774" name="フローチャート : 判断 773"/>
        <xdr:cNvSpPr/>
      </xdr:nvSpPr>
      <xdr:spPr>
        <a:xfrm>
          <a:off x="221107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101638</xdr:rowOff>
    </xdr:from>
    <xdr:to>
      <xdr:col>31</xdr:col>
      <xdr:colOff>34925</xdr:colOff>
      <xdr:row>57</xdr:row>
      <xdr:rowOff>103524</xdr:rowOff>
    </xdr:to>
    <xdr:cxnSp macro="">
      <xdr:nvCxnSpPr>
        <xdr:cNvPr id="775" name="直線コネクタ 774"/>
        <xdr:cNvCxnSpPr/>
      </xdr:nvCxnSpPr>
      <xdr:spPr>
        <a:xfrm flipV="1">
          <a:off x="20434300" y="9874288"/>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28607</xdr:rowOff>
    </xdr:from>
    <xdr:to>
      <xdr:col>31</xdr:col>
      <xdr:colOff>85725</xdr:colOff>
      <xdr:row>56</xdr:row>
      <xdr:rowOff>130207</xdr:rowOff>
    </xdr:to>
    <xdr:sp macro="" textlink="">
      <xdr:nvSpPr>
        <xdr:cNvPr id="776" name="フローチャート : 判断 775"/>
        <xdr:cNvSpPr/>
      </xdr:nvSpPr>
      <xdr:spPr>
        <a:xfrm>
          <a:off x="21272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146734</xdr:rowOff>
    </xdr:from>
    <xdr:ext cx="469744" cy="259045"/>
    <xdr:sp macro="" textlink="">
      <xdr:nvSpPr>
        <xdr:cNvPr id="777" name="テキスト ボックス 776"/>
        <xdr:cNvSpPr txBox="1"/>
      </xdr:nvSpPr>
      <xdr:spPr>
        <a:xfrm>
          <a:off x="21088427" y="94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17342</xdr:rowOff>
    </xdr:from>
    <xdr:to>
      <xdr:col>29</xdr:col>
      <xdr:colOff>517525</xdr:colOff>
      <xdr:row>57</xdr:row>
      <xdr:rowOff>103524</xdr:rowOff>
    </xdr:to>
    <xdr:cxnSp macro="">
      <xdr:nvCxnSpPr>
        <xdr:cNvPr id="778" name="直線コネクタ 777"/>
        <xdr:cNvCxnSpPr/>
      </xdr:nvCxnSpPr>
      <xdr:spPr>
        <a:xfrm>
          <a:off x="19545300" y="9789992"/>
          <a:ext cx="889000" cy="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149193</xdr:rowOff>
    </xdr:from>
    <xdr:to>
      <xdr:col>29</xdr:col>
      <xdr:colOff>568325</xdr:colOff>
      <xdr:row>56</xdr:row>
      <xdr:rowOff>79343</xdr:rowOff>
    </xdr:to>
    <xdr:sp macro="" textlink="">
      <xdr:nvSpPr>
        <xdr:cNvPr id="779" name="フローチャート : 判断 778"/>
        <xdr:cNvSpPr/>
      </xdr:nvSpPr>
      <xdr:spPr>
        <a:xfrm>
          <a:off x="20383500" y="957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95870</xdr:rowOff>
    </xdr:from>
    <xdr:ext cx="469744" cy="259045"/>
    <xdr:sp macro="" textlink="">
      <xdr:nvSpPr>
        <xdr:cNvPr id="780" name="テキスト ボックス 779"/>
        <xdr:cNvSpPr txBox="1"/>
      </xdr:nvSpPr>
      <xdr:spPr>
        <a:xfrm>
          <a:off x="20199427" y="935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17342</xdr:rowOff>
    </xdr:from>
    <xdr:to>
      <xdr:col>28</xdr:col>
      <xdr:colOff>314325</xdr:colOff>
      <xdr:row>57</xdr:row>
      <xdr:rowOff>62605</xdr:rowOff>
    </xdr:to>
    <xdr:cxnSp macro="">
      <xdr:nvCxnSpPr>
        <xdr:cNvPr id="781" name="直線コネクタ 780"/>
        <xdr:cNvCxnSpPr/>
      </xdr:nvCxnSpPr>
      <xdr:spPr>
        <a:xfrm flipV="1">
          <a:off x="18656300" y="9789992"/>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126162</xdr:rowOff>
    </xdr:from>
    <xdr:to>
      <xdr:col>28</xdr:col>
      <xdr:colOff>365125</xdr:colOff>
      <xdr:row>56</xdr:row>
      <xdr:rowOff>56312</xdr:rowOff>
    </xdr:to>
    <xdr:sp macro="" textlink="">
      <xdr:nvSpPr>
        <xdr:cNvPr id="782" name="フローチャート : 判断 781"/>
        <xdr:cNvSpPr/>
      </xdr:nvSpPr>
      <xdr:spPr>
        <a:xfrm>
          <a:off x="19494500" y="95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72839</xdr:rowOff>
    </xdr:from>
    <xdr:ext cx="469744" cy="259045"/>
    <xdr:sp macro="" textlink="">
      <xdr:nvSpPr>
        <xdr:cNvPr id="783" name="テキスト ボックス 782"/>
        <xdr:cNvSpPr txBox="1"/>
      </xdr:nvSpPr>
      <xdr:spPr>
        <a:xfrm>
          <a:off x="19310427" y="933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90215</xdr:rowOff>
    </xdr:from>
    <xdr:to>
      <xdr:col>27</xdr:col>
      <xdr:colOff>161925</xdr:colOff>
      <xdr:row>56</xdr:row>
      <xdr:rowOff>20365</xdr:rowOff>
    </xdr:to>
    <xdr:sp macro="" textlink="">
      <xdr:nvSpPr>
        <xdr:cNvPr id="784" name="フローチャート : 判断 783"/>
        <xdr:cNvSpPr/>
      </xdr:nvSpPr>
      <xdr:spPr>
        <a:xfrm>
          <a:off x="18605500" y="951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36892</xdr:rowOff>
    </xdr:from>
    <xdr:ext cx="469744" cy="259045"/>
    <xdr:sp macro="" textlink="">
      <xdr:nvSpPr>
        <xdr:cNvPr id="785" name="テキスト ボックス 784"/>
        <xdr:cNvSpPr txBox="1"/>
      </xdr:nvSpPr>
      <xdr:spPr>
        <a:xfrm>
          <a:off x="18421427" y="929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6890</xdr:rowOff>
    </xdr:from>
    <xdr:to>
      <xdr:col>32</xdr:col>
      <xdr:colOff>238125</xdr:colOff>
      <xdr:row>56</xdr:row>
      <xdr:rowOff>108490</xdr:rowOff>
    </xdr:to>
    <xdr:sp macro="" textlink="">
      <xdr:nvSpPr>
        <xdr:cNvPr id="791" name="円/楕円 790"/>
        <xdr:cNvSpPr/>
      </xdr:nvSpPr>
      <xdr:spPr>
        <a:xfrm>
          <a:off x="22110700" y="96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156767</xdr:rowOff>
    </xdr:from>
    <xdr:ext cx="469744" cy="259045"/>
    <xdr:sp macro="" textlink="">
      <xdr:nvSpPr>
        <xdr:cNvPr id="792" name="貸付金該当値テキスト"/>
        <xdr:cNvSpPr txBox="1"/>
      </xdr:nvSpPr>
      <xdr:spPr>
        <a:xfrm>
          <a:off x="22212300" y="95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50838</xdr:rowOff>
    </xdr:from>
    <xdr:to>
      <xdr:col>31</xdr:col>
      <xdr:colOff>85725</xdr:colOff>
      <xdr:row>57</xdr:row>
      <xdr:rowOff>152438</xdr:rowOff>
    </xdr:to>
    <xdr:sp macro="" textlink="">
      <xdr:nvSpPr>
        <xdr:cNvPr id="793" name="円/楕円 792"/>
        <xdr:cNvSpPr/>
      </xdr:nvSpPr>
      <xdr:spPr>
        <a:xfrm>
          <a:off x="21272500" y="982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143565</xdr:rowOff>
    </xdr:from>
    <xdr:ext cx="469744" cy="259045"/>
    <xdr:sp macro="" textlink="">
      <xdr:nvSpPr>
        <xdr:cNvPr id="794" name="テキスト ボックス 793"/>
        <xdr:cNvSpPr txBox="1"/>
      </xdr:nvSpPr>
      <xdr:spPr>
        <a:xfrm>
          <a:off x="21088427" y="991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1,666</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52724</xdr:rowOff>
    </xdr:from>
    <xdr:to>
      <xdr:col>29</xdr:col>
      <xdr:colOff>568325</xdr:colOff>
      <xdr:row>57</xdr:row>
      <xdr:rowOff>154324</xdr:rowOff>
    </xdr:to>
    <xdr:sp macro="" textlink="">
      <xdr:nvSpPr>
        <xdr:cNvPr id="795" name="円/楕円 794"/>
        <xdr:cNvSpPr/>
      </xdr:nvSpPr>
      <xdr:spPr>
        <a:xfrm>
          <a:off x="20383500" y="98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145451</xdr:rowOff>
    </xdr:from>
    <xdr:ext cx="469744" cy="259045"/>
    <xdr:sp macro="" textlink="">
      <xdr:nvSpPr>
        <xdr:cNvPr id="796" name="テキスト ボックス 795"/>
        <xdr:cNvSpPr txBox="1"/>
      </xdr:nvSpPr>
      <xdr:spPr>
        <a:xfrm>
          <a:off x="20199427" y="991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1,633</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137992</xdr:rowOff>
    </xdr:from>
    <xdr:to>
      <xdr:col>28</xdr:col>
      <xdr:colOff>365125</xdr:colOff>
      <xdr:row>57</xdr:row>
      <xdr:rowOff>68142</xdr:rowOff>
    </xdr:to>
    <xdr:sp macro="" textlink="">
      <xdr:nvSpPr>
        <xdr:cNvPr id="797" name="円/楕円 796"/>
        <xdr:cNvSpPr/>
      </xdr:nvSpPr>
      <xdr:spPr>
        <a:xfrm>
          <a:off x="19494500" y="97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59269</xdr:rowOff>
    </xdr:from>
    <xdr:ext cx="469744" cy="259045"/>
    <xdr:sp macro="" textlink="">
      <xdr:nvSpPr>
        <xdr:cNvPr id="798" name="テキスト ボックス 797"/>
        <xdr:cNvSpPr txBox="1"/>
      </xdr:nvSpPr>
      <xdr:spPr>
        <a:xfrm>
          <a:off x="19310427" y="983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3,141</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11805</xdr:rowOff>
    </xdr:from>
    <xdr:to>
      <xdr:col>27</xdr:col>
      <xdr:colOff>161925</xdr:colOff>
      <xdr:row>57</xdr:row>
      <xdr:rowOff>113405</xdr:rowOff>
    </xdr:to>
    <xdr:sp macro="" textlink="">
      <xdr:nvSpPr>
        <xdr:cNvPr id="799" name="円/楕円 798"/>
        <xdr:cNvSpPr/>
      </xdr:nvSpPr>
      <xdr:spPr>
        <a:xfrm>
          <a:off x="18605500" y="97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104532</xdr:rowOff>
    </xdr:from>
    <xdr:ext cx="469744" cy="259045"/>
    <xdr:sp macro="" textlink="">
      <xdr:nvSpPr>
        <xdr:cNvPr id="800" name="テキスト ボックス 799"/>
        <xdr:cNvSpPr txBox="1"/>
      </xdr:nvSpPr>
      <xdr:spPr>
        <a:xfrm>
          <a:off x="18421427" y="98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39,707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154749</xdr:rowOff>
    </xdr:from>
    <xdr:to>
      <xdr:col>32</xdr:col>
      <xdr:colOff>186689</xdr:colOff>
      <xdr:row>78</xdr:row>
      <xdr:rowOff>142557</xdr:rowOff>
    </xdr:to>
    <xdr:cxnSp macro="">
      <xdr:nvCxnSpPr>
        <xdr:cNvPr id="825" name="直線コネクタ 824"/>
        <xdr:cNvCxnSpPr/>
      </xdr:nvCxnSpPr>
      <xdr:spPr>
        <a:xfrm flipV="1">
          <a:off x="22159595" y="12327699"/>
          <a:ext cx="1269" cy="118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146384</xdr:rowOff>
    </xdr:from>
    <xdr:ext cx="534377" cy="259045"/>
    <xdr:sp macro="" textlink="">
      <xdr:nvSpPr>
        <xdr:cNvPr id="826" name="繰出金最小値テキスト"/>
        <xdr:cNvSpPr txBox="1"/>
      </xdr:nvSpPr>
      <xdr:spPr>
        <a:xfrm>
          <a:off x="22212300" y="135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23,850</a:t>
          </a:r>
          <a:endParaRPr kumimoji="1" lang="ja-JP" altLang="en-US" sz="1000" b="1">
            <a:latin typeface="ＭＳ Ｐゴシック"/>
          </a:endParaRPr>
        </a:p>
      </xdr:txBody>
    </xdr:sp>
    <xdr:clientData/>
  </xdr:oneCellAnchor>
  <xdr:twoCellAnchor>
    <xdr:from>
      <xdr:col>32</xdr:col>
      <xdr:colOff>98425</xdr:colOff>
      <xdr:row>78</xdr:row>
      <xdr:rowOff>142557</xdr:rowOff>
    </xdr:from>
    <xdr:to>
      <xdr:col>32</xdr:col>
      <xdr:colOff>276225</xdr:colOff>
      <xdr:row>78</xdr:row>
      <xdr:rowOff>142557</xdr:rowOff>
    </xdr:to>
    <xdr:cxnSp macro="">
      <xdr:nvCxnSpPr>
        <xdr:cNvPr id="827" name="直線コネクタ 826"/>
        <xdr:cNvCxnSpPr/>
      </xdr:nvCxnSpPr>
      <xdr:spPr>
        <a:xfrm>
          <a:off x="22072600" y="135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101426</xdr:rowOff>
    </xdr:from>
    <xdr:ext cx="534377" cy="259045"/>
    <xdr:sp macro="" textlink="">
      <xdr:nvSpPr>
        <xdr:cNvPr id="828" name="繰出金最大値テキスト"/>
        <xdr:cNvSpPr txBox="1"/>
      </xdr:nvSpPr>
      <xdr:spPr>
        <a:xfrm>
          <a:off x="22212300" y="121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86,210</a:t>
          </a:r>
          <a:endParaRPr kumimoji="1" lang="ja-JP" altLang="en-US" sz="1000" b="1">
            <a:latin typeface="ＭＳ Ｐゴシック"/>
          </a:endParaRPr>
        </a:p>
      </xdr:txBody>
    </xdr:sp>
    <xdr:clientData/>
  </xdr:oneCellAnchor>
  <xdr:twoCellAnchor>
    <xdr:from>
      <xdr:col>32</xdr:col>
      <xdr:colOff>98425</xdr:colOff>
      <xdr:row>71</xdr:row>
      <xdr:rowOff>154749</xdr:rowOff>
    </xdr:from>
    <xdr:to>
      <xdr:col>32</xdr:col>
      <xdr:colOff>276225</xdr:colOff>
      <xdr:row>71</xdr:row>
      <xdr:rowOff>154749</xdr:rowOff>
    </xdr:to>
    <xdr:cxnSp macro="">
      <xdr:nvCxnSpPr>
        <xdr:cNvPr id="829" name="直線コネクタ 828"/>
        <xdr:cNvCxnSpPr/>
      </xdr:nvCxnSpPr>
      <xdr:spPr>
        <a:xfrm>
          <a:off x="22072600" y="1232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128918</xdr:rowOff>
    </xdr:from>
    <xdr:to>
      <xdr:col>32</xdr:col>
      <xdr:colOff>187325</xdr:colOff>
      <xdr:row>77</xdr:row>
      <xdr:rowOff>164370</xdr:rowOff>
    </xdr:to>
    <xdr:cxnSp macro="">
      <xdr:nvCxnSpPr>
        <xdr:cNvPr id="830" name="直線コネクタ 829"/>
        <xdr:cNvCxnSpPr/>
      </xdr:nvCxnSpPr>
      <xdr:spPr>
        <a:xfrm>
          <a:off x="21323300" y="13330568"/>
          <a:ext cx="838200" cy="3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130160</xdr:rowOff>
    </xdr:from>
    <xdr:ext cx="534377" cy="259045"/>
    <xdr:sp macro="" textlink="">
      <xdr:nvSpPr>
        <xdr:cNvPr id="831" name="繰出金平均値テキスト"/>
        <xdr:cNvSpPr txBox="1"/>
      </xdr:nvSpPr>
      <xdr:spPr>
        <a:xfrm>
          <a:off x="22212300" y="12988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107283</xdr:rowOff>
    </xdr:from>
    <xdr:to>
      <xdr:col>32</xdr:col>
      <xdr:colOff>238125</xdr:colOff>
      <xdr:row>77</xdr:row>
      <xdr:rowOff>37433</xdr:rowOff>
    </xdr:to>
    <xdr:sp macro="" textlink="">
      <xdr:nvSpPr>
        <xdr:cNvPr id="832" name="フローチャート : 判断 831"/>
        <xdr:cNvSpPr/>
      </xdr:nvSpPr>
      <xdr:spPr>
        <a:xfrm>
          <a:off x="22110700" y="1313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128918</xdr:rowOff>
    </xdr:from>
    <xdr:to>
      <xdr:col>31</xdr:col>
      <xdr:colOff>34925</xdr:colOff>
      <xdr:row>78</xdr:row>
      <xdr:rowOff>273</xdr:rowOff>
    </xdr:to>
    <xdr:cxnSp macro="">
      <xdr:nvCxnSpPr>
        <xdr:cNvPr id="833" name="直線コネクタ 832"/>
        <xdr:cNvCxnSpPr/>
      </xdr:nvCxnSpPr>
      <xdr:spPr>
        <a:xfrm flipV="1">
          <a:off x="20434300" y="13330568"/>
          <a:ext cx="889000" cy="4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100730</xdr:rowOff>
    </xdr:from>
    <xdr:to>
      <xdr:col>31</xdr:col>
      <xdr:colOff>85725</xdr:colOff>
      <xdr:row>77</xdr:row>
      <xdr:rowOff>30880</xdr:rowOff>
    </xdr:to>
    <xdr:sp macro="" textlink="">
      <xdr:nvSpPr>
        <xdr:cNvPr id="834" name="フローチャート : 判断 833"/>
        <xdr:cNvSpPr/>
      </xdr:nvSpPr>
      <xdr:spPr>
        <a:xfrm>
          <a:off x="21272500" y="1313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47407</xdr:rowOff>
    </xdr:from>
    <xdr:ext cx="534377" cy="259045"/>
    <xdr:sp macro="" textlink="">
      <xdr:nvSpPr>
        <xdr:cNvPr id="835" name="テキスト ボックス 834"/>
        <xdr:cNvSpPr txBox="1"/>
      </xdr:nvSpPr>
      <xdr:spPr>
        <a:xfrm>
          <a:off x="21056111" y="1290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273</xdr:rowOff>
    </xdr:from>
    <xdr:to>
      <xdr:col>29</xdr:col>
      <xdr:colOff>517525</xdr:colOff>
      <xdr:row>78</xdr:row>
      <xdr:rowOff>31459</xdr:rowOff>
    </xdr:to>
    <xdr:cxnSp macro="">
      <xdr:nvCxnSpPr>
        <xdr:cNvPr id="836" name="直線コネクタ 835"/>
        <xdr:cNvCxnSpPr/>
      </xdr:nvCxnSpPr>
      <xdr:spPr>
        <a:xfrm flipV="1">
          <a:off x="19545300" y="13373373"/>
          <a:ext cx="889000" cy="3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132886</xdr:rowOff>
    </xdr:from>
    <xdr:to>
      <xdr:col>29</xdr:col>
      <xdr:colOff>568325</xdr:colOff>
      <xdr:row>77</xdr:row>
      <xdr:rowOff>63036</xdr:rowOff>
    </xdr:to>
    <xdr:sp macro="" textlink="">
      <xdr:nvSpPr>
        <xdr:cNvPr id="837" name="フローチャート : 判断 836"/>
        <xdr:cNvSpPr/>
      </xdr:nvSpPr>
      <xdr:spPr>
        <a:xfrm>
          <a:off x="20383500" y="1316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79563</xdr:rowOff>
    </xdr:from>
    <xdr:ext cx="534377" cy="259045"/>
    <xdr:sp macro="" textlink="">
      <xdr:nvSpPr>
        <xdr:cNvPr id="838" name="テキスト ボックス 837"/>
        <xdr:cNvSpPr txBox="1"/>
      </xdr:nvSpPr>
      <xdr:spPr>
        <a:xfrm>
          <a:off x="20167111" y="1293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31459</xdr:rowOff>
    </xdr:from>
    <xdr:to>
      <xdr:col>28</xdr:col>
      <xdr:colOff>314325</xdr:colOff>
      <xdr:row>78</xdr:row>
      <xdr:rowOff>42698</xdr:rowOff>
    </xdr:to>
    <xdr:cxnSp macro="">
      <xdr:nvCxnSpPr>
        <xdr:cNvPr id="839" name="直線コネクタ 838"/>
        <xdr:cNvCxnSpPr/>
      </xdr:nvCxnSpPr>
      <xdr:spPr>
        <a:xfrm flipV="1">
          <a:off x="18656300" y="13404559"/>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149937</xdr:rowOff>
    </xdr:from>
    <xdr:to>
      <xdr:col>28</xdr:col>
      <xdr:colOff>365125</xdr:colOff>
      <xdr:row>77</xdr:row>
      <xdr:rowOff>80087</xdr:rowOff>
    </xdr:to>
    <xdr:sp macro="" textlink="">
      <xdr:nvSpPr>
        <xdr:cNvPr id="840" name="フローチャート : 判断 839"/>
        <xdr:cNvSpPr/>
      </xdr:nvSpPr>
      <xdr:spPr>
        <a:xfrm>
          <a:off x="194945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96614</xdr:rowOff>
    </xdr:from>
    <xdr:ext cx="534377" cy="259045"/>
    <xdr:sp macro="" textlink="">
      <xdr:nvSpPr>
        <xdr:cNvPr id="841" name="テキスト ボックス 840"/>
        <xdr:cNvSpPr txBox="1"/>
      </xdr:nvSpPr>
      <xdr:spPr>
        <a:xfrm>
          <a:off x="19278111" y="129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166529</xdr:rowOff>
    </xdr:from>
    <xdr:to>
      <xdr:col>27</xdr:col>
      <xdr:colOff>161925</xdr:colOff>
      <xdr:row>77</xdr:row>
      <xdr:rowOff>96679</xdr:rowOff>
    </xdr:to>
    <xdr:sp macro="" textlink="">
      <xdr:nvSpPr>
        <xdr:cNvPr id="842" name="フローチャート : 判断 841"/>
        <xdr:cNvSpPr/>
      </xdr:nvSpPr>
      <xdr:spPr>
        <a:xfrm>
          <a:off x="18605500" y="1319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113206</xdr:rowOff>
    </xdr:from>
    <xdr:ext cx="534377" cy="259045"/>
    <xdr:sp macro="" textlink="">
      <xdr:nvSpPr>
        <xdr:cNvPr id="843" name="テキスト ボックス 842"/>
        <xdr:cNvSpPr txBox="1"/>
      </xdr:nvSpPr>
      <xdr:spPr>
        <a:xfrm>
          <a:off x="18389111" y="129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113570</xdr:rowOff>
    </xdr:from>
    <xdr:to>
      <xdr:col>32</xdr:col>
      <xdr:colOff>238125</xdr:colOff>
      <xdr:row>78</xdr:row>
      <xdr:rowOff>43720</xdr:rowOff>
    </xdr:to>
    <xdr:sp macro="" textlink="">
      <xdr:nvSpPr>
        <xdr:cNvPr id="849" name="円/楕円 848"/>
        <xdr:cNvSpPr/>
      </xdr:nvSpPr>
      <xdr:spPr>
        <a:xfrm>
          <a:off x="22110700" y="133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91997</xdr:rowOff>
    </xdr:from>
    <xdr:ext cx="534377" cy="259045"/>
    <xdr:sp macro="" textlink="">
      <xdr:nvSpPr>
        <xdr:cNvPr id="850" name="繰出金該当値テキスト"/>
        <xdr:cNvSpPr txBox="1"/>
      </xdr:nvSpPr>
      <xdr:spPr>
        <a:xfrm>
          <a:off x="22212300" y="1329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31,705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78118</xdr:rowOff>
    </xdr:from>
    <xdr:to>
      <xdr:col>31</xdr:col>
      <xdr:colOff>85725</xdr:colOff>
      <xdr:row>78</xdr:row>
      <xdr:rowOff>8268</xdr:rowOff>
    </xdr:to>
    <xdr:sp macro="" textlink="">
      <xdr:nvSpPr>
        <xdr:cNvPr id="851" name="円/楕円 850"/>
        <xdr:cNvSpPr/>
      </xdr:nvSpPr>
      <xdr:spPr>
        <a:xfrm>
          <a:off x="21272500" y="132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170845</xdr:rowOff>
    </xdr:from>
    <xdr:ext cx="534377" cy="259045"/>
    <xdr:sp macro="" textlink="">
      <xdr:nvSpPr>
        <xdr:cNvPr id="852" name="テキスト ボックス 851"/>
        <xdr:cNvSpPr txBox="1"/>
      </xdr:nvSpPr>
      <xdr:spPr>
        <a:xfrm>
          <a:off x="21056111" y="1337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33,566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120923</xdr:rowOff>
    </xdr:from>
    <xdr:to>
      <xdr:col>29</xdr:col>
      <xdr:colOff>568325</xdr:colOff>
      <xdr:row>78</xdr:row>
      <xdr:rowOff>51073</xdr:rowOff>
    </xdr:to>
    <xdr:sp macro="" textlink="">
      <xdr:nvSpPr>
        <xdr:cNvPr id="853" name="円/楕円 852"/>
        <xdr:cNvSpPr/>
      </xdr:nvSpPr>
      <xdr:spPr>
        <a:xfrm>
          <a:off x="20383500" y="1332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42200</xdr:rowOff>
    </xdr:from>
    <xdr:ext cx="534377" cy="259045"/>
    <xdr:sp macro="" textlink="">
      <xdr:nvSpPr>
        <xdr:cNvPr id="854" name="テキスト ボックス 853"/>
        <xdr:cNvSpPr txBox="1"/>
      </xdr:nvSpPr>
      <xdr:spPr>
        <a:xfrm>
          <a:off x="20167111" y="1341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152109</xdr:rowOff>
    </xdr:from>
    <xdr:to>
      <xdr:col>28</xdr:col>
      <xdr:colOff>365125</xdr:colOff>
      <xdr:row>78</xdr:row>
      <xdr:rowOff>82259</xdr:rowOff>
    </xdr:to>
    <xdr:sp macro="" textlink="">
      <xdr:nvSpPr>
        <xdr:cNvPr id="855" name="円/楕円 854"/>
        <xdr:cNvSpPr/>
      </xdr:nvSpPr>
      <xdr:spPr>
        <a:xfrm>
          <a:off x="19494500" y="1335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73386</xdr:rowOff>
    </xdr:from>
    <xdr:ext cx="534377" cy="259045"/>
    <xdr:sp macro="" textlink="">
      <xdr:nvSpPr>
        <xdr:cNvPr id="856" name="テキスト ボックス 855"/>
        <xdr:cNvSpPr txBox="1"/>
      </xdr:nvSpPr>
      <xdr:spPr>
        <a:xfrm>
          <a:off x="19278111" y="1344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29,682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163348</xdr:rowOff>
    </xdr:from>
    <xdr:to>
      <xdr:col>27</xdr:col>
      <xdr:colOff>161925</xdr:colOff>
      <xdr:row>78</xdr:row>
      <xdr:rowOff>93498</xdr:rowOff>
    </xdr:to>
    <xdr:sp macro="" textlink="">
      <xdr:nvSpPr>
        <xdr:cNvPr id="857" name="円/楕円 856"/>
        <xdr:cNvSpPr/>
      </xdr:nvSpPr>
      <xdr:spPr>
        <a:xfrm>
          <a:off x="18605500" y="1336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84625</xdr:rowOff>
    </xdr:from>
    <xdr:ext cx="534377" cy="259045"/>
    <xdr:sp macro="" textlink="">
      <xdr:nvSpPr>
        <xdr:cNvPr id="858" name="テキスト ボックス 857"/>
        <xdr:cNvSpPr txBox="1"/>
      </xdr:nvSpPr>
      <xdr:spPr>
        <a:xfrm>
          <a:off x="18389111" y="1345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9" name="直線コネクタ 86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0" name="テキスト ボックス 86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1" name="直線コネクタ 87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2" name="テキスト ボックス 87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4" name="テキスト ボックス 87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5" name="直線コネクタ 87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6" name="テキスト ボックス 87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7" name="直線コネクタ 87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8" name="テキスト ボックス 87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2" name="直線コネクタ 88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6" name="直線コネクタ 88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7" name="直線コネクタ 88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9" name="フローチャート : 判断 88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0" name="直線コネクタ 88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1" name="フローチャート : 判断 89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2" name="テキスト ボックス 891"/>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3" name="直線コネクタ 89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4" name="フローチャート : 判断 89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5" name="テキスト ボックス 89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6" name="直線コネクタ 89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7" name="フローチャート : 判断 896"/>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8" name="テキスト ボックス 897"/>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899" name="フローチャート : 判断 898"/>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0" name="テキスト ボックス 899"/>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6" name="円/楕円 90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8" name="円/楕円 90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9" name="テキスト ボックス 908"/>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0" name="円/楕円 90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1" name="テキスト ボックス 910"/>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2" name="円/楕円 91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3" name="テキスト ボックス 912"/>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4" name="円/楕円 91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5" name="テキスト ボックス 914"/>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本市における性質別歳出の特徴は，公債費の負担が大きいことである。</a:t>
          </a:r>
          <a:r>
            <a:rPr lang="ja-JP" altLang="ja-JP" sz="1300" b="0" i="0" baseline="0">
              <a:solidFill>
                <a:schemeClr val="dk1"/>
              </a:solidFill>
              <a:effectLst/>
              <a:latin typeface="+mn-lt"/>
              <a:ea typeface="+mn-ea"/>
              <a:cs typeface="+mn-cs"/>
            </a:rPr>
            <a:t>過去に実施した大型プロジェクトや国の経済対策に伴って発行した市債の償還のピーク期は過ぎたものの、依然として類似団体平均・全国平均を大きく上回る状況となっている。</a:t>
          </a:r>
          <a:endParaRPr lang="ja-JP" altLang="ja-JP" sz="1300">
            <a:effectLst/>
          </a:endParaRPr>
        </a:p>
        <a:p>
          <a:pPr rtl="0"/>
          <a:r>
            <a:rPr kumimoji="1" lang="ja-JP" altLang="ja-JP" sz="1300" b="0" i="0" baseline="0">
              <a:solidFill>
                <a:schemeClr val="dk1"/>
              </a:solidFill>
              <a:effectLst/>
              <a:latin typeface="+mn-lt"/>
              <a:ea typeface="+mn-ea"/>
              <a:cs typeface="+mn-cs"/>
            </a:rPr>
            <a:t>　人件費，物件費については、</a:t>
          </a:r>
          <a:r>
            <a:rPr lang="ja-JP" altLang="ja-JP" sz="1300" b="0" i="0" baseline="0">
              <a:solidFill>
                <a:schemeClr val="dk1"/>
              </a:solidFill>
              <a:effectLst/>
              <a:latin typeface="+mn-lt"/>
              <a:ea typeface="+mn-ea"/>
              <a:cs typeface="+mn-cs"/>
            </a:rPr>
            <a:t>集中改革プラン等の実施による職員数の削減</a:t>
          </a:r>
          <a:r>
            <a:rPr lang="ja-JP" altLang="en-US" sz="1300" b="0" i="0" baseline="0">
              <a:solidFill>
                <a:schemeClr val="dk1"/>
              </a:solidFill>
              <a:effectLst/>
              <a:latin typeface="+mn-lt"/>
              <a:ea typeface="+mn-ea"/>
              <a:cs typeface="+mn-cs"/>
            </a:rPr>
            <a:t>や固定費の圧縮等により</a:t>
          </a:r>
          <a:r>
            <a:rPr lang="ja-JP" altLang="ja-JP" sz="1300" b="0" i="0" baseline="0">
              <a:solidFill>
                <a:schemeClr val="dk1"/>
              </a:solidFill>
              <a:effectLst/>
              <a:latin typeface="+mn-lt"/>
              <a:ea typeface="+mn-ea"/>
              <a:cs typeface="+mn-cs"/>
            </a:rPr>
            <a:t>類似団体平均、全国平均及び県内平均を下回っている。</a:t>
          </a:r>
          <a:endParaRPr lang="ja-JP" altLang="ja-JP" sz="1300">
            <a:effectLst/>
          </a:endParaRPr>
        </a:p>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認定こども園移行施設の増加やこども医療費窓口無料の通年化等により扶助費が年々増加している。普通建設事業の大幅な増加は新ごみ処理場や農山村振興施設の整備によるものである。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石川県小松市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108,655
107,021
371.05
43,257,868
42,668,703
547,991
24,842,591
65,595,072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164.9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14427</xdr:rowOff>
    </xdr:from>
    <xdr:to>
      <xdr:col>6</xdr:col>
      <xdr:colOff>510540</xdr:colOff>
      <xdr:row>39</xdr:row>
      <xdr:rowOff>40487</xdr:rowOff>
    </xdr:to>
    <xdr:cxnSp macro="">
      <xdr:nvCxnSpPr>
        <xdr:cNvPr id="54" name="直線コネクタ 53"/>
        <xdr:cNvCxnSpPr/>
      </xdr:nvCxnSpPr>
      <xdr:spPr>
        <a:xfrm flipV="1">
          <a:off x="4633595" y="5500827"/>
          <a:ext cx="1270" cy="122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44314</xdr:rowOff>
    </xdr:from>
    <xdr:ext cx="469744" cy="259045"/>
    <xdr:sp macro="" textlink="">
      <xdr:nvSpPr>
        <xdr:cNvPr id="55" name="議会費最小値テキスト"/>
        <xdr:cNvSpPr txBox="1"/>
      </xdr:nvSpPr>
      <xdr:spPr>
        <a:xfrm>
          <a:off x="4686300" y="673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1,921</a:t>
          </a:r>
          <a:endParaRPr kumimoji="1" lang="ja-JP" altLang="en-US" sz="1000" b="1">
            <a:latin typeface="ＭＳ Ｐゴシック"/>
          </a:endParaRPr>
        </a:p>
      </xdr:txBody>
    </xdr:sp>
    <xdr:clientData/>
  </xdr:oneCellAnchor>
  <xdr:twoCellAnchor>
    <xdr:from>
      <xdr:col>6</xdr:col>
      <xdr:colOff>422275</xdr:colOff>
      <xdr:row>39</xdr:row>
      <xdr:rowOff>40487</xdr:rowOff>
    </xdr:from>
    <xdr:to>
      <xdr:col>6</xdr:col>
      <xdr:colOff>600075</xdr:colOff>
      <xdr:row>39</xdr:row>
      <xdr:rowOff>40487</xdr:rowOff>
    </xdr:to>
    <xdr:cxnSp macro="">
      <xdr:nvCxnSpPr>
        <xdr:cNvPr id="56" name="直線コネクタ 55"/>
        <xdr:cNvCxnSpPr/>
      </xdr:nvCxnSpPr>
      <xdr:spPr>
        <a:xfrm>
          <a:off x="4546600" y="672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132554</xdr:rowOff>
    </xdr:from>
    <xdr:ext cx="469744" cy="259045"/>
    <xdr:sp macro="" textlink="">
      <xdr:nvSpPr>
        <xdr:cNvPr id="57" name="議会費最大値テキスト"/>
        <xdr:cNvSpPr txBox="1"/>
      </xdr:nvSpPr>
      <xdr:spPr>
        <a:xfrm>
          <a:off x="4686300" y="527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a:t>
          </a:r>
          <a:endParaRPr kumimoji="1" lang="ja-JP" altLang="en-US" sz="1000" b="1">
            <a:latin typeface="ＭＳ Ｐゴシック"/>
          </a:endParaRPr>
        </a:p>
      </xdr:txBody>
    </xdr:sp>
    <xdr:clientData/>
  </xdr:oneCellAnchor>
  <xdr:twoCellAnchor>
    <xdr:from>
      <xdr:col>6</xdr:col>
      <xdr:colOff>422275</xdr:colOff>
      <xdr:row>32</xdr:row>
      <xdr:rowOff>14427</xdr:rowOff>
    </xdr:from>
    <xdr:to>
      <xdr:col>6</xdr:col>
      <xdr:colOff>600075</xdr:colOff>
      <xdr:row>32</xdr:row>
      <xdr:rowOff>14427</xdr:rowOff>
    </xdr:to>
    <xdr:cxnSp macro="">
      <xdr:nvCxnSpPr>
        <xdr:cNvPr id="58" name="直線コネクタ 57"/>
        <xdr:cNvCxnSpPr/>
      </xdr:nvCxnSpPr>
      <xdr:spPr>
        <a:xfrm>
          <a:off x="4546600" y="5500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44602</xdr:rowOff>
    </xdr:from>
    <xdr:to>
      <xdr:col>6</xdr:col>
      <xdr:colOff>511175</xdr:colOff>
      <xdr:row>32</xdr:row>
      <xdr:rowOff>14427</xdr:rowOff>
    </xdr:to>
    <xdr:cxnSp macro="">
      <xdr:nvCxnSpPr>
        <xdr:cNvPr id="59" name="直線コネクタ 58"/>
        <xdr:cNvCxnSpPr/>
      </xdr:nvCxnSpPr>
      <xdr:spPr>
        <a:xfrm>
          <a:off x="3797300" y="5188102"/>
          <a:ext cx="838200" cy="3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122648</xdr:rowOff>
    </xdr:from>
    <xdr:ext cx="469744" cy="259045"/>
    <xdr:sp macro="" textlink="">
      <xdr:nvSpPr>
        <xdr:cNvPr id="60" name="議会費平均値テキスト"/>
        <xdr:cNvSpPr txBox="1"/>
      </xdr:nvSpPr>
      <xdr:spPr>
        <a:xfrm>
          <a:off x="4686300" y="6123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2,502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144221</xdr:rowOff>
    </xdr:from>
    <xdr:to>
      <xdr:col>6</xdr:col>
      <xdr:colOff>561975</xdr:colOff>
      <xdr:row>36</xdr:row>
      <xdr:rowOff>74371</xdr:rowOff>
    </xdr:to>
    <xdr:sp macro="" textlink="">
      <xdr:nvSpPr>
        <xdr:cNvPr id="61" name="フローチャート : 判断 60"/>
        <xdr:cNvSpPr/>
      </xdr:nvSpPr>
      <xdr:spPr>
        <a:xfrm>
          <a:off x="4584700" y="61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39116</xdr:rowOff>
    </xdr:from>
    <xdr:to>
      <xdr:col>5</xdr:col>
      <xdr:colOff>358775</xdr:colOff>
      <xdr:row>30</xdr:row>
      <xdr:rowOff>44602</xdr:rowOff>
    </xdr:to>
    <xdr:cxnSp macro="">
      <xdr:nvCxnSpPr>
        <xdr:cNvPr id="62" name="直線コネクタ 61"/>
        <xdr:cNvCxnSpPr/>
      </xdr:nvCxnSpPr>
      <xdr:spPr>
        <a:xfrm>
          <a:off x="2908300" y="5182616"/>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116332</xdr:rowOff>
    </xdr:from>
    <xdr:to>
      <xdr:col>5</xdr:col>
      <xdr:colOff>409575</xdr:colOff>
      <xdr:row>35</xdr:row>
      <xdr:rowOff>46482</xdr:rowOff>
    </xdr:to>
    <xdr:sp macro="" textlink="">
      <xdr:nvSpPr>
        <xdr:cNvPr id="63" name="フローチャート : 判断 62"/>
        <xdr:cNvSpPr/>
      </xdr:nvSpPr>
      <xdr:spPr>
        <a:xfrm>
          <a:off x="3746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37609</xdr:rowOff>
    </xdr:from>
    <xdr:ext cx="469744" cy="259045"/>
    <xdr:sp macro="" textlink="">
      <xdr:nvSpPr>
        <xdr:cNvPr id="64" name="テキスト ボックス 63"/>
        <xdr:cNvSpPr txBox="1"/>
      </xdr:nvSpPr>
      <xdr:spPr>
        <a:xfrm>
          <a:off x="3562427"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39116</xdr:rowOff>
    </xdr:from>
    <xdr:to>
      <xdr:col>4</xdr:col>
      <xdr:colOff>155575</xdr:colOff>
      <xdr:row>30</xdr:row>
      <xdr:rowOff>72949</xdr:rowOff>
    </xdr:to>
    <xdr:cxnSp macro="">
      <xdr:nvCxnSpPr>
        <xdr:cNvPr id="65" name="直線コネクタ 64"/>
        <xdr:cNvCxnSpPr/>
      </xdr:nvCxnSpPr>
      <xdr:spPr>
        <a:xfrm flipV="1">
          <a:off x="2019300" y="5182616"/>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168910</xdr:rowOff>
    </xdr:from>
    <xdr:to>
      <xdr:col>4</xdr:col>
      <xdr:colOff>206375</xdr:colOff>
      <xdr:row>34</xdr:row>
      <xdr:rowOff>99060</xdr:rowOff>
    </xdr:to>
    <xdr:sp macro="" textlink="">
      <xdr:nvSpPr>
        <xdr:cNvPr id="66" name="フローチャート : 判断 65"/>
        <xdr:cNvSpPr/>
      </xdr:nvSpPr>
      <xdr:spPr>
        <a:xfrm>
          <a:off x="2857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90187</xdr:rowOff>
    </xdr:from>
    <xdr:ext cx="469744" cy="259045"/>
    <xdr:sp macro="" textlink="">
      <xdr:nvSpPr>
        <xdr:cNvPr id="67" name="テキスト ボックス 66"/>
        <xdr:cNvSpPr txBox="1"/>
      </xdr:nvSpPr>
      <xdr:spPr>
        <a:xfrm>
          <a:off x="2673427"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21742</xdr:rowOff>
    </xdr:from>
    <xdr:to>
      <xdr:col>2</xdr:col>
      <xdr:colOff>638175</xdr:colOff>
      <xdr:row>30</xdr:row>
      <xdr:rowOff>72949</xdr:rowOff>
    </xdr:to>
    <xdr:cxnSp macro="">
      <xdr:nvCxnSpPr>
        <xdr:cNvPr id="68" name="直線コネクタ 67"/>
        <xdr:cNvCxnSpPr/>
      </xdr:nvCxnSpPr>
      <xdr:spPr>
        <a:xfrm>
          <a:off x="1130300" y="5165242"/>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43180</xdr:rowOff>
    </xdr:from>
    <xdr:to>
      <xdr:col>3</xdr:col>
      <xdr:colOff>3175</xdr:colOff>
      <xdr:row>34</xdr:row>
      <xdr:rowOff>144780</xdr:rowOff>
    </xdr:to>
    <xdr:sp macro="" textlink="">
      <xdr:nvSpPr>
        <xdr:cNvPr id="69" name="フローチャート : 判断 68"/>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135907</xdr:rowOff>
    </xdr:from>
    <xdr:ext cx="469744" cy="259045"/>
    <xdr:sp macro="" textlink="">
      <xdr:nvSpPr>
        <xdr:cNvPr id="70" name="テキスト ボックス 69"/>
        <xdr:cNvSpPr txBox="1"/>
      </xdr:nvSpPr>
      <xdr:spPr>
        <a:xfrm>
          <a:off x="1784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111303</xdr:rowOff>
    </xdr:from>
    <xdr:to>
      <xdr:col>1</xdr:col>
      <xdr:colOff>485775</xdr:colOff>
      <xdr:row>34</xdr:row>
      <xdr:rowOff>41453</xdr:rowOff>
    </xdr:to>
    <xdr:sp macro="" textlink="">
      <xdr:nvSpPr>
        <xdr:cNvPr id="71" name="フローチャート : 判断 70"/>
        <xdr:cNvSpPr/>
      </xdr:nvSpPr>
      <xdr:spPr>
        <a:xfrm>
          <a:off x="1079500" y="576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32580</xdr:rowOff>
    </xdr:from>
    <xdr:ext cx="469744" cy="259045"/>
    <xdr:sp macro="" textlink="">
      <xdr:nvSpPr>
        <xdr:cNvPr id="72" name="テキスト ボックス 71"/>
        <xdr:cNvSpPr txBox="1"/>
      </xdr:nvSpPr>
      <xdr:spPr>
        <a:xfrm>
          <a:off x="895427" y="586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135077</xdr:rowOff>
    </xdr:from>
    <xdr:to>
      <xdr:col>6</xdr:col>
      <xdr:colOff>561975</xdr:colOff>
      <xdr:row>32</xdr:row>
      <xdr:rowOff>65227</xdr:rowOff>
    </xdr:to>
    <xdr:sp macro="" textlink="">
      <xdr:nvSpPr>
        <xdr:cNvPr id="78" name="円/楕円 77"/>
        <xdr:cNvSpPr/>
      </xdr:nvSpPr>
      <xdr:spPr>
        <a:xfrm>
          <a:off x="4584700" y="545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88104</xdr:rowOff>
    </xdr:from>
    <xdr:ext cx="469744" cy="259045"/>
    <xdr:sp macro="" textlink="">
      <xdr:nvSpPr>
        <xdr:cNvPr id="79" name="議会費該当値テキスト"/>
        <xdr:cNvSpPr txBox="1"/>
      </xdr:nvSpPr>
      <xdr:spPr>
        <a:xfrm>
          <a:off x="4686300" y="540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3,262</a:t>
          </a:r>
          <a:endParaRPr kumimoji="1" lang="ja-JP" altLang="en-US" sz="1000" b="1">
            <a:solidFill>
              <a:srgbClr val="FF0000"/>
            </a:solidFill>
            <a:latin typeface="ＭＳ Ｐゴシック"/>
          </a:endParaRPr>
        </a:p>
      </xdr:txBody>
    </xdr:sp>
    <xdr:clientData/>
  </xdr:oneCellAnchor>
  <xdr:twoCellAnchor>
    <xdr:from>
      <xdr:col>5</xdr:col>
      <xdr:colOff>307975</xdr:colOff>
      <xdr:row>29</xdr:row>
      <xdr:rowOff>165252</xdr:rowOff>
    </xdr:from>
    <xdr:to>
      <xdr:col>5</xdr:col>
      <xdr:colOff>409575</xdr:colOff>
      <xdr:row>30</xdr:row>
      <xdr:rowOff>95402</xdr:rowOff>
    </xdr:to>
    <xdr:sp macro="" textlink="">
      <xdr:nvSpPr>
        <xdr:cNvPr id="80" name="円/楕円 79"/>
        <xdr:cNvSpPr/>
      </xdr:nvSpPr>
      <xdr:spPr>
        <a:xfrm>
          <a:off x="3746500" y="513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28</xdr:row>
      <xdr:rowOff>111929</xdr:rowOff>
    </xdr:from>
    <xdr:ext cx="469744" cy="259045"/>
    <xdr:sp macro="" textlink="">
      <xdr:nvSpPr>
        <xdr:cNvPr id="81" name="テキスト ボックス 80"/>
        <xdr:cNvSpPr txBox="1"/>
      </xdr:nvSpPr>
      <xdr:spPr>
        <a:xfrm>
          <a:off x="3562427" y="491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3,604</a:t>
          </a:r>
          <a:endParaRPr kumimoji="1" lang="ja-JP" altLang="en-US" sz="1000" b="1">
            <a:solidFill>
              <a:srgbClr val="FF0000"/>
            </a:solidFill>
            <a:latin typeface="ＭＳ Ｐゴシック"/>
          </a:endParaRPr>
        </a:p>
      </xdr:txBody>
    </xdr:sp>
    <xdr:clientData/>
  </xdr:oneCellAnchor>
  <xdr:twoCellAnchor>
    <xdr:from>
      <xdr:col>4</xdr:col>
      <xdr:colOff>104775</xdr:colOff>
      <xdr:row>29</xdr:row>
      <xdr:rowOff>159766</xdr:rowOff>
    </xdr:from>
    <xdr:to>
      <xdr:col>4</xdr:col>
      <xdr:colOff>206375</xdr:colOff>
      <xdr:row>30</xdr:row>
      <xdr:rowOff>89916</xdr:rowOff>
    </xdr:to>
    <xdr:sp macro="" textlink="">
      <xdr:nvSpPr>
        <xdr:cNvPr id="82" name="円/楕円 81"/>
        <xdr:cNvSpPr/>
      </xdr:nvSpPr>
      <xdr:spPr>
        <a:xfrm>
          <a:off x="2857500" y="513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28</xdr:row>
      <xdr:rowOff>106443</xdr:rowOff>
    </xdr:from>
    <xdr:ext cx="469744" cy="259045"/>
    <xdr:sp macro="" textlink="">
      <xdr:nvSpPr>
        <xdr:cNvPr id="83" name="テキスト ボックス 82"/>
        <xdr:cNvSpPr txBox="1"/>
      </xdr:nvSpPr>
      <xdr:spPr>
        <a:xfrm>
          <a:off x="2673427" y="490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3,610</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22149</xdr:rowOff>
    </xdr:from>
    <xdr:to>
      <xdr:col>3</xdr:col>
      <xdr:colOff>3175</xdr:colOff>
      <xdr:row>30</xdr:row>
      <xdr:rowOff>123749</xdr:rowOff>
    </xdr:to>
    <xdr:sp macro="" textlink="">
      <xdr:nvSpPr>
        <xdr:cNvPr id="84" name="円/楕円 83"/>
        <xdr:cNvSpPr/>
      </xdr:nvSpPr>
      <xdr:spPr>
        <a:xfrm>
          <a:off x="1968500" y="516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28</xdr:row>
      <xdr:rowOff>140276</xdr:rowOff>
    </xdr:from>
    <xdr:ext cx="469744" cy="259045"/>
    <xdr:sp macro="" textlink="">
      <xdr:nvSpPr>
        <xdr:cNvPr id="85" name="テキスト ボックス 84"/>
        <xdr:cNvSpPr txBox="1"/>
      </xdr:nvSpPr>
      <xdr:spPr>
        <a:xfrm>
          <a:off x="1784427" y="494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3,573</a:t>
          </a:r>
          <a:endParaRPr kumimoji="1" lang="ja-JP" altLang="en-US" sz="1000" b="1">
            <a:solidFill>
              <a:srgbClr val="FF0000"/>
            </a:solidFill>
            <a:latin typeface="ＭＳ Ｐゴシック"/>
          </a:endParaRPr>
        </a:p>
      </xdr:txBody>
    </xdr:sp>
    <xdr:clientData/>
  </xdr:oneCellAnchor>
  <xdr:twoCellAnchor>
    <xdr:from>
      <xdr:col>1</xdr:col>
      <xdr:colOff>384175</xdr:colOff>
      <xdr:row>29</xdr:row>
      <xdr:rowOff>142392</xdr:rowOff>
    </xdr:from>
    <xdr:to>
      <xdr:col>1</xdr:col>
      <xdr:colOff>485775</xdr:colOff>
      <xdr:row>30</xdr:row>
      <xdr:rowOff>72542</xdr:rowOff>
    </xdr:to>
    <xdr:sp macro="" textlink="">
      <xdr:nvSpPr>
        <xdr:cNvPr id="86" name="円/楕円 85"/>
        <xdr:cNvSpPr/>
      </xdr:nvSpPr>
      <xdr:spPr>
        <a:xfrm>
          <a:off x="1079500" y="511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28</xdr:row>
      <xdr:rowOff>89069</xdr:rowOff>
    </xdr:from>
    <xdr:ext cx="469744" cy="259045"/>
    <xdr:sp macro="" textlink="">
      <xdr:nvSpPr>
        <xdr:cNvPr id="87" name="テキスト ボックス 86"/>
        <xdr:cNvSpPr txBox="1"/>
      </xdr:nvSpPr>
      <xdr:spPr>
        <a:xfrm>
          <a:off x="895427" y="488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45,717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76323</xdr:rowOff>
    </xdr:from>
    <xdr:to>
      <xdr:col>6</xdr:col>
      <xdr:colOff>510540</xdr:colOff>
      <xdr:row>57</xdr:row>
      <xdr:rowOff>168824</xdr:rowOff>
    </xdr:to>
    <xdr:cxnSp macro="">
      <xdr:nvCxnSpPr>
        <xdr:cNvPr id="109" name="直線コネクタ 108"/>
        <xdr:cNvCxnSpPr/>
      </xdr:nvCxnSpPr>
      <xdr:spPr>
        <a:xfrm flipV="1">
          <a:off x="4633595" y="8820273"/>
          <a:ext cx="1270" cy="11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xdr:rowOff>
    </xdr:from>
    <xdr:ext cx="534377" cy="259045"/>
    <xdr:sp macro="" textlink="">
      <xdr:nvSpPr>
        <xdr:cNvPr id="110" name="総務費最小値テキスト"/>
        <xdr:cNvSpPr txBox="1"/>
      </xdr:nvSpPr>
      <xdr:spPr>
        <a:xfrm>
          <a:off x="4686300" y="99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31,130</a:t>
          </a:r>
          <a:endParaRPr kumimoji="1" lang="ja-JP" altLang="en-US" sz="1000" b="1">
            <a:latin typeface="ＭＳ Ｐゴシック"/>
          </a:endParaRPr>
        </a:p>
      </xdr:txBody>
    </xdr:sp>
    <xdr:clientData/>
  </xdr:oneCellAnchor>
  <xdr:twoCellAnchor>
    <xdr:from>
      <xdr:col>6</xdr:col>
      <xdr:colOff>422275</xdr:colOff>
      <xdr:row>57</xdr:row>
      <xdr:rowOff>168824</xdr:rowOff>
    </xdr:from>
    <xdr:to>
      <xdr:col>6</xdr:col>
      <xdr:colOff>600075</xdr:colOff>
      <xdr:row>57</xdr:row>
      <xdr:rowOff>168824</xdr:rowOff>
    </xdr:to>
    <xdr:cxnSp macro="">
      <xdr:nvCxnSpPr>
        <xdr:cNvPr id="111" name="直線コネクタ 110"/>
        <xdr:cNvCxnSpPr/>
      </xdr:nvCxnSpPr>
      <xdr:spPr>
        <a:xfrm>
          <a:off x="4546600" y="994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23000</xdr:rowOff>
    </xdr:from>
    <xdr:ext cx="599010" cy="259045"/>
    <xdr:sp macro="" textlink="">
      <xdr:nvSpPr>
        <xdr:cNvPr id="112" name="総務費最大値テキスト"/>
        <xdr:cNvSpPr txBox="1"/>
      </xdr:nvSpPr>
      <xdr:spPr>
        <a:xfrm>
          <a:off x="4686300" y="859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276,362</a:t>
          </a:r>
          <a:endParaRPr kumimoji="1" lang="ja-JP" altLang="en-US" sz="1000" b="1">
            <a:latin typeface="ＭＳ Ｐゴシック"/>
          </a:endParaRPr>
        </a:p>
      </xdr:txBody>
    </xdr:sp>
    <xdr:clientData/>
  </xdr:oneCellAnchor>
  <xdr:twoCellAnchor>
    <xdr:from>
      <xdr:col>6</xdr:col>
      <xdr:colOff>422275</xdr:colOff>
      <xdr:row>51</xdr:row>
      <xdr:rowOff>76323</xdr:rowOff>
    </xdr:from>
    <xdr:to>
      <xdr:col>6</xdr:col>
      <xdr:colOff>600075</xdr:colOff>
      <xdr:row>51</xdr:row>
      <xdr:rowOff>76323</xdr:rowOff>
    </xdr:to>
    <xdr:cxnSp macro="">
      <xdr:nvCxnSpPr>
        <xdr:cNvPr id="113" name="直線コネクタ 112"/>
        <xdr:cNvCxnSpPr/>
      </xdr:nvCxnSpPr>
      <xdr:spPr>
        <a:xfrm>
          <a:off x="4546600" y="882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149228</xdr:rowOff>
    </xdr:from>
    <xdr:to>
      <xdr:col>6</xdr:col>
      <xdr:colOff>511175</xdr:colOff>
      <xdr:row>57</xdr:row>
      <xdr:rowOff>161339</xdr:rowOff>
    </xdr:to>
    <xdr:cxnSp macro="">
      <xdr:nvCxnSpPr>
        <xdr:cNvPr id="114" name="直線コネクタ 113"/>
        <xdr:cNvCxnSpPr/>
      </xdr:nvCxnSpPr>
      <xdr:spPr>
        <a:xfrm flipV="1">
          <a:off x="3797300" y="9921878"/>
          <a:ext cx="838200" cy="1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41578</xdr:rowOff>
    </xdr:from>
    <xdr:ext cx="534377" cy="259045"/>
    <xdr:sp macro="" textlink="">
      <xdr:nvSpPr>
        <xdr:cNvPr id="115" name="総務費平均値テキスト"/>
        <xdr:cNvSpPr txBox="1"/>
      </xdr:nvSpPr>
      <xdr:spPr>
        <a:xfrm>
          <a:off x="4686300" y="9642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52,854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18701</xdr:rowOff>
    </xdr:from>
    <xdr:to>
      <xdr:col>6</xdr:col>
      <xdr:colOff>561975</xdr:colOff>
      <xdr:row>57</xdr:row>
      <xdr:rowOff>120301</xdr:rowOff>
    </xdr:to>
    <xdr:sp macro="" textlink="">
      <xdr:nvSpPr>
        <xdr:cNvPr id="116" name="フローチャート : 判断 115"/>
        <xdr:cNvSpPr/>
      </xdr:nvSpPr>
      <xdr:spPr>
        <a:xfrm>
          <a:off x="45847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158559</xdr:rowOff>
    </xdr:from>
    <xdr:to>
      <xdr:col>5</xdr:col>
      <xdr:colOff>358775</xdr:colOff>
      <xdr:row>57</xdr:row>
      <xdr:rowOff>161339</xdr:rowOff>
    </xdr:to>
    <xdr:cxnSp macro="">
      <xdr:nvCxnSpPr>
        <xdr:cNvPr id="117" name="直線コネクタ 116"/>
        <xdr:cNvCxnSpPr/>
      </xdr:nvCxnSpPr>
      <xdr:spPr>
        <a:xfrm>
          <a:off x="2908300" y="9931209"/>
          <a:ext cx="889000" cy="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48886</xdr:rowOff>
    </xdr:from>
    <xdr:to>
      <xdr:col>5</xdr:col>
      <xdr:colOff>409575</xdr:colOff>
      <xdr:row>57</xdr:row>
      <xdr:rowOff>150486</xdr:rowOff>
    </xdr:to>
    <xdr:sp macro="" textlink="">
      <xdr:nvSpPr>
        <xdr:cNvPr id="118" name="フローチャート : 判断 117"/>
        <xdr:cNvSpPr/>
      </xdr:nvSpPr>
      <xdr:spPr>
        <a:xfrm>
          <a:off x="3746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167013</xdr:rowOff>
    </xdr:from>
    <xdr:ext cx="534377" cy="259045"/>
    <xdr:sp macro="" textlink="">
      <xdr:nvSpPr>
        <xdr:cNvPr id="119" name="テキスト ボックス 118"/>
        <xdr:cNvSpPr txBox="1"/>
      </xdr:nvSpPr>
      <xdr:spPr>
        <a:xfrm>
          <a:off x="3530111" y="959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138823</xdr:rowOff>
    </xdr:from>
    <xdr:to>
      <xdr:col>4</xdr:col>
      <xdr:colOff>155575</xdr:colOff>
      <xdr:row>57</xdr:row>
      <xdr:rowOff>158559</xdr:rowOff>
    </xdr:to>
    <xdr:cxnSp macro="">
      <xdr:nvCxnSpPr>
        <xdr:cNvPr id="120" name="直線コネクタ 119"/>
        <xdr:cNvCxnSpPr/>
      </xdr:nvCxnSpPr>
      <xdr:spPr>
        <a:xfrm>
          <a:off x="2019300" y="9911473"/>
          <a:ext cx="8890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49645</xdr:rowOff>
    </xdr:from>
    <xdr:to>
      <xdr:col>4</xdr:col>
      <xdr:colOff>206375</xdr:colOff>
      <xdr:row>57</xdr:row>
      <xdr:rowOff>151245</xdr:rowOff>
    </xdr:to>
    <xdr:sp macro="" textlink="">
      <xdr:nvSpPr>
        <xdr:cNvPr id="121" name="フローチャート : 判断 120"/>
        <xdr:cNvSpPr/>
      </xdr:nvSpPr>
      <xdr:spPr>
        <a:xfrm>
          <a:off x="2857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167772</xdr:rowOff>
    </xdr:from>
    <xdr:ext cx="534377" cy="259045"/>
    <xdr:sp macro="" textlink="">
      <xdr:nvSpPr>
        <xdr:cNvPr id="122" name="テキスト ボックス 121"/>
        <xdr:cNvSpPr txBox="1"/>
      </xdr:nvSpPr>
      <xdr:spPr>
        <a:xfrm>
          <a:off x="2641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138823</xdr:rowOff>
    </xdr:from>
    <xdr:to>
      <xdr:col>2</xdr:col>
      <xdr:colOff>638175</xdr:colOff>
      <xdr:row>57</xdr:row>
      <xdr:rowOff>153265</xdr:rowOff>
    </xdr:to>
    <xdr:cxnSp macro="">
      <xdr:nvCxnSpPr>
        <xdr:cNvPr id="123" name="直線コネクタ 122"/>
        <xdr:cNvCxnSpPr/>
      </xdr:nvCxnSpPr>
      <xdr:spPr>
        <a:xfrm flipV="1">
          <a:off x="1130300" y="9911473"/>
          <a:ext cx="889000" cy="1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44954</xdr:rowOff>
    </xdr:from>
    <xdr:to>
      <xdr:col>3</xdr:col>
      <xdr:colOff>3175</xdr:colOff>
      <xdr:row>57</xdr:row>
      <xdr:rowOff>146554</xdr:rowOff>
    </xdr:to>
    <xdr:sp macro="" textlink="">
      <xdr:nvSpPr>
        <xdr:cNvPr id="124" name="フローチャート : 判断 123"/>
        <xdr:cNvSpPr/>
      </xdr:nvSpPr>
      <xdr:spPr>
        <a:xfrm>
          <a:off x="1968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163081</xdr:rowOff>
    </xdr:from>
    <xdr:ext cx="534377" cy="259045"/>
    <xdr:sp macro="" textlink="">
      <xdr:nvSpPr>
        <xdr:cNvPr id="125" name="テキスト ボックス 124"/>
        <xdr:cNvSpPr txBox="1"/>
      </xdr:nvSpPr>
      <xdr:spPr>
        <a:xfrm>
          <a:off x="1752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60393</xdr:rowOff>
    </xdr:from>
    <xdr:to>
      <xdr:col>1</xdr:col>
      <xdr:colOff>485775</xdr:colOff>
      <xdr:row>57</xdr:row>
      <xdr:rowOff>161993</xdr:rowOff>
    </xdr:to>
    <xdr:sp macro="" textlink="">
      <xdr:nvSpPr>
        <xdr:cNvPr id="126" name="フローチャート : 判断 125"/>
        <xdr:cNvSpPr/>
      </xdr:nvSpPr>
      <xdr:spPr>
        <a:xfrm>
          <a:off x="1079500" y="983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7070</xdr:rowOff>
    </xdr:from>
    <xdr:ext cx="534377" cy="259045"/>
    <xdr:sp macro="" textlink="">
      <xdr:nvSpPr>
        <xdr:cNvPr id="127" name="テキスト ボックス 126"/>
        <xdr:cNvSpPr txBox="1"/>
      </xdr:nvSpPr>
      <xdr:spPr>
        <a:xfrm>
          <a:off x="863111" y="960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98428</xdr:rowOff>
    </xdr:from>
    <xdr:to>
      <xdr:col>6</xdr:col>
      <xdr:colOff>561975</xdr:colOff>
      <xdr:row>58</xdr:row>
      <xdr:rowOff>28578</xdr:rowOff>
    </xdr:to>
    <xdr:sp macro="" textlink="">
      <xdr:nvSpPr>
        <xdr:cNvPr id="133" name="円/楕円 132"/>
        <xdr:cNvSpPr/>
      </xdr:nvSpPr>
      <xdr:spPr>
        <a:xfrm>
          <a:off x="4584700" y="98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13355</xdr:rowOff>
    </xdr:from>
    <xdr:ext cx="534377" cy="259045"/>
    <xdr:sp macro="" textlink="">
      <xdr:nvSpPr>
        <xdr:cNvPr id="134" name="総務費該当値テキスト"/>
        <xdr:cNvSpPr txBox="1"/>
      </xdr:nvSpPr>
      <xdr:spPr>
        <a:xfrm>
          <a:off x="4686300" y="978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35,416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110539</xdr:rowOff>
    </xdr:from>
    <xdr:to>
      <xdr:col>5</xdr:col>
      <xdr:colOff>409575</xdr:colOff>
      <xdr:row>58</xdr:row>
      <xdr:rowOff>40689</xdr:rowOff>
    </xdr:to>
    <xdr:sp macro="" textlink="">
      <xdr:nvSpPr>
        <xdr:cNvPr id="135" name="円/楕円 134"/>
        <xdr:cNvSpPr/>
      </xdr:nvSpPr>
      <xdr:spPr>
        <a:xfrm>
          <a:off x="3746500" y="988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31816</xdr:rowOff>
    </xdr:from>
    <xdr:ext cx="534377" cy="259045"/>
    <xdr:sp macro="" textlink="">
      <xdr:nvSpPr>
        <xdr:cNvPr id="136" name="テキスト ボックス 135"/>
        <xdr:cNvSpPr txBox="1"/>
      </xdr:nvSpPr>
      <xdr:spPr>
        <a:xfrm>
          <a:off x="3530111" y="99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32,767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107759</xdr:rowOff>
    </xdr:from>
    <xdr:to>
      <xdr:col>4</xdr:col>
      <xdr:colOff>206375</xdr:colOff>
      <xdr:row>58</xdr:row>
      <xdr:rowOff>37909</xdr:rowOff>
    </xdr:to>
    <xdr:sp macro="" textlink="">
      <xdr:nvSpPr>
        <xdr:cNvPr id="137" name="円/楕円 136"/>
        <xdr:cNvSpPr/>
      </xdr:nvSpPr>
      <xdr:spPr>
        <a:xfrm>
          <a:off x="2857500" y="988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29036</xdr:rowOff>
    </xdr:from>
    <xdr:ext cx="534377" cy="259045"/>
    <xdr:sp macro="" textlink="">
      <xdr:nvSpPr>
        <xdr:cNvPr id="138" name="テキスト ボックス 137"/>
        <xdr:cNvSpPr txBox="1"/>
      </xdr:nvSpPr>
      <xdr:spPr>
        <a:xfrm>
          <a:off x="2641111" y="997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33,375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88023</xdr:rowOff>
    </xdr:from>
    <xdr:to>
      <xdr:col>3</xdr:col>
      <xdr:colOff>3175</xdr:colOff>
      <xdr:row>58</xdr:row>
      <xdr:rowOff>18173</xdr:rowOff>
    </xdr:to>
    <xdr:sp macro="" textlink="">
      <xdr:nvSpPr>
        <xdr:cNvPr id="139" name="円/楕円 138"/>
        <xdr:cNvSpPr/>
      </xdr:nvSpPr>
      <xdr:spPr>
        <a:xfrm>
          <a:off x="1968500" y="986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9300</xdr:rowOff>
    </xdr:from>
    <xdr:ext cx="534377" cy="259045"/>
    <xdr:sp macro="" textlink="">
      <xdr:nvSpPr>
        <xdr:cNvPr id="140" name="テキスト ボックス 139"/>
        <xdr:cNvSpPr txBox="1"/>
      </xdr:nvSpPr>
      <xdr:spPr>
        <a:xfrm>
          <a:off x="1752111" y="995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37,692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102465</xdr:rowOff>
    </xdr:from>
    <xdr:to>
      <xdr:col>1</xdr:col>
      <xdr:colOff>485775</xdr:colOff>
      <xdr:row>58</xdr:row>
      <xdr:rowOff>32615</xdr:rowOff>
    </xdr:to>
    <xdr:sp macro="" textlink="">
      <xdr:nvSpPr>
        <xdr:cNvPr id="141" name="円/楕円 140"/>
        <xdr:cNvSpPr/>
      </xdr:nvSpPr>
      <xdr:spPr>
        <a:xfrm>
          <a:off x="1079500" y="987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23742</xdr:rowOff>
    </xdr:from>
    <xdr:ext cx="534377" cy="259045"/>
    <xdr:sp macro="" textlink="">
      <xdr:nvSpPr>
        <xdr:cNvPr id="142" name="テキスト ボックス 141"/>
        <xdr:cNvSpPr txBox="1"/>
      </xdr:nvSpPr>
      <xdr:spPr>
        <a:xfrm>
          <a:off x="863111" y="996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28829</xdr:rowOff>
    </xdr:from>
    <xdr:to>
      <xdr:col>6</xdr:col>
      <xdr:colOff>510540</xdr:colOff>
      <xdr:row>79</xdr:row>
      <xdr:rowOff>8922</xdr:rowOff>
    </xdr:to>
    <xdr:cxnSp macro="">
      <xdr:nvCxnSpPr>
        <xdr:cNvPr id="167" name="直線コネクタ 166"/>
        <xdr:cNvCxnSpPr/>
      </xdr:nvCxnSpPr>
      <xdr:spPr>
        <a:xfrm flipV="1">
          <a:off x="4633595" y="12201779"/>
          <a:ext cx="1270" cy="135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12749</xdr:rowOff>
    </xdr:from>
    <xdr:ext cx="599010" cy="259045"/>
    <xdr:sp macro="" textlink="">
      <xdr:nvSpPr>
        <xdr:cNvPr id="168" name="民生費最小値テキスト"/>
        <xdr:cNvSpPr txBox="1"/>
      </xdr:nvSpPr>
      <xdr:spPr>
        <a:xfrm>
          <a:off x="4686300" y="1355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101,865</a:t>
          </a:r>
          <a:endParaRPr kumimoji="1" lang="ja-JP" altLang="en-US" sz="1000" b="1">
            <a:latin typeface="ＭＳ Ｐゴシック"/>
          </a:endParaRPr>
        </a:p>
      </xdr:txBody>
    </xdr:sp>
    <xdr:clientData/>
  </xdr:oneCellAnchor>
  <xdr:twoCellAnchor>
    <xdr:from>
      <xdr:col>6</xdr:col>
      <xdr:colOff>422275</xdr:colOff>
      <xdr:row>79</xdr:row>
      <xdr:rowOff>8922</xdr:rowOff>
    </xdr:from>
    <xdr:to>
      <xdr:col>6</xdr:col>
      <xdr:colOff>600075</xdr:colOff>
      <xdr:row>79</xdr:row>
      <xdr:rowOff>8922</xdr:rowOff>
    </xdr:to>
    <xdr:cxnSp macro="">
      <xdr:nvCxnSpPr>
        <xdr:cNvPr id="169" name="直線コネクタ 168"/>
        <xdr:cNvCxnSpPr/>
      </xdr:nvCxnSpPr>
      <xdr:spPr>
        <a:xfrm>
          <a:off x="4546600" y="1355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146956</xdr:rowOff>
    </xdr:from>
    <xdr:ext cx="599010" cy="259045"/>
    <xdr:sp macro="" textlink="">
      <xdr:nvSpPr>
        <xdr:cNvPr id="170" name="民生費最大値テキスト"/>
        <xdr:cNvSpPr txBox="1"/>
      </xdr:nvSpPr>
      <xdr:spPr>
        <a:xfrm>
          <a:off x="4686300" y="119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172,820</a:t>
          </a:r>
          <a:endParaRPr kumimoji="1" lang="ja-JP" altLang="en-US" sz="1000" b="1">
            <a:latin typeface="ＭＳ Ｐゴシック"/>
          </a:endParaRPr>
        </a:p>
      </xdr:txBody>
    </xdr:sp>
    <xdr:clientData/>
  </xdr:oneCellAnchor>
  <xdr:twoCellAnchor>
    <xdr:from>
      <xdr:col>6</xdr:col>
      <xdr:colOff>422275</xdr:colOff>
      <xdr:row>71</xdr:row>
      <xdr:rowOff>28829</xdr:rowOff>
    </xdr:from>
    <xdr:to>
      <xdr:col>6</xdr:col>
      <xdr:colOff>600075</xdr:colOff>
      <xdr:row>71</xdr:row>
      <xdr:rowOff>28829</xdr:rowOff>
    </xdr:to>
    <xdr:cxnSp macro="">
      <xdr:nvCxnSpPr>
        <xdr:cNvPr id="171" name="直線コネクタ 170"/>
        <xdr:cNvCxnSpPr/>
      </xdr:nvCxnSpPr>
      <xdr:spPr>
        <a:xfrm>
          <a:off x="4546600" y="122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151967</xdr:rowOff>
    </xdr:from>
    <xdr:to>
      <xdr:col>6</xdr:col>
      <xdr:colOff>511175</xdr:colOff>
      <xdr:row>76</xdr:row>
      <xdr:rowOff>10407</xdr:rowOff>
    </xdr:to>
    <xdr:cxnSp macro="">
      <xdr:nvCxnSpPr>
        <xdr:cNvPr id="172" name="直線コネクタ 171"/>
        <xdr:cNvCxnSpPr/>
      </xdr:nvCxnSpPr>
      <xdr:spPr>
        <a:xfrm>
          <a:off x="3797300" y="13010717"/>
          <a:ext cx="838200" cy="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55637</xdr:rowOff>
    </xdr:from>
    <xdr:ext cx="599010" cy="259045"/>
    <xdr:sp macro="" textlink="">
      <xdr:nvSpPr>
        <xdr:cNvPr id="173" name="民生費平均値テキスト"/>
        <xdr:cNvSpPr txBox="1"/>
      </xdr:nvSpPr>
      <xdr:spPr>
        <a:xfrm>
          <a:off x="4686300" y="12742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133,947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32760</xdr:rowOff>
    </xdr:from>
    <xdr:to>
      <xdr:col>6</xdr:col>
      <xdr:colOff>561975</xdr:colOff>
      <xdr:row>75</xdr:row>
      <xdr:rowOff>134360</xdr:rowOff>
    </xdr:to>
    <xdr:sp macro="" textlink="">
      <xdr:nvSpPr>
        <xdr:cNvPr id="174" name="フローチャート : 判断 173"/>
        <xdr:cNvSpPr/>
      </xdr:nvSpPr>
      <xdr:spPr>
        <a:xfrm>
          <a:off x="45847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52356</xdr:rowOff>
    </xdr:from>
    <xdr:to>
      <xdr:col>5</xdr:col>
      <xdr:colOff>358775</xdr:colOff>
      <xdr:row>75</xdr:row>
      <xdr:rowOff>151967</xdr:rowOff>
    </xdr:to>
    <xdr:cxnSp macro="">
      <xdr:nvCxnSpPr>
        <xdr:cNvPr id="175" name="直線コネクタ 174"/>
        <xdr:cNvCxnSpPr/>
      </xdr:nvCxnSpPr>
      <xdr:spPr>
        <a:xfrm>
          <a:off x="2908300" y="12911106"/>
          <a:ext cx="889000" cy="9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109741</xdr:rowOff>
    </xdr:from>
    <xdr:to>
      <xdr:col>5</xdr:col>
      <xdr:colOff>409575</xdr:colOff>
      <xdr:row>76</xdr:row>
      <xdr:rowOff>39891</xdr:rowOff>
    </xdr:to>
    <xdr:sp macro="" textlink="">
      <xdr:nvSpPr>
        <xdr:cNvPr id="176" name="フローチャート : 判断 175"/>
        <xdr:cNvSpPr/>
      </xdr:nvSpPr>
      <xdr:spPr>
        <a:xfrm>
          <a:off x="3746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31018</xdr:rowOff>
    </xdr:from>
    <xdr:ext cx="599010" cy="259045"/>
    <xdr:sp macro="" textlink="">
      <xdr:nvSpPr>
        <xdr:cNvPr id="177" name="テキスト ボックス 176"/>
        <xdr:cNvSpPr txBox="1"/>
      </xdr:nvSpPr>
      <xdr:spPr>
        <a:xfrm>
          <a:off x="3497794"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52356</xdr:rowOff>
    </xdr:from>
    <xdr:to>
      <xdr:col>4</xdr:col>
      <xdr:colOff>155575</xdr:colOff>
      <xdr:row>76</xdr:row>
      <xdr:rowOff>43517</xdr:rowOff>
    </xdr:to>
    <xdr:cxnSp macro="">
      <xdr:nvCxnSpPr>
        <xdr:cNvPr id="178" name="直線コネクタ 177"/>
        <xdr:cNvCxnSpPr/>
      </xdr:nvCxnSpPr>
      <xdr:spPr>
        <a:xfrm flipV="1">
          <a:off x="2019300" y="12911106"/>
          <a:ext cx="889000" cy="1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62726</xdr:rowOff>
    </xdr:from>
    <xdr:to>
      <xdr:col>4</xdr:col>
      <xdr:colOff>206375</xdr:colOff>
      <xdr:row>74</xdr:row>
      <xdr:rowOff>164326</xdr:rowOff>
    </xdr:to>
    <xdr:sp macro="" textlink="">
      <xdr:nvSpPr>
        <xdr:cNvPr id="179" name="フローチャート : 判断 178"/>
        <xdr:cNvSpPr/>
      </xdr:nvSpPr>
      <xdr:spPr>
        <a:xfrm>
          <a:off x="2857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9403</xdr:rowOff>
    </xdr:from>
    <xdr:ext cx="599010" cy="259045"/>
    <xdr:sp macro="" textlink="">
      <xdr:nvSpPr>
        <xdr:cNvPr id="180" name="テキスト ボックス 179"/>
        <xdr:cNvSpPr txBox="1"/>
      </xdr:nvSpPr>
      <xdr:spPr>
        <a:xfrm>
          <a:off x="2608794"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43517</xdr:rowOff>
    </xdr:from>
    <xdr:to>
      <xdr:col>2</xdr:col>
      <xdr:colOff>638175</xdr:colOff>
      <xdr:row>76</xdr:row>
      <xdr:rowOff>154121</xdr:rowOff>
    </xdr:to>
    <xdr:cxnSp macro="">
      <xdr:nvCxnSpPr>
        <xdr:cNvPr id="181" name="直線コネクタ 180"/>
        <xdr:cNvCxnSpPr/>
      </xdr:nvCxnSpPr>
      <xdr:spPr>
        <a:xfrm flipV="1">
          <a:off x="1130300" y="13073717"/>
          <a:ext cx="889000" cy="11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69050</xdr:rowOff>
    </xdr:from>
    <xdr:to>
      <xdr:col>3</xdr:col>
      <xdr:colOff>3175</xdr:colOff>
      <xdr:row>75</xdr:row>
      <xdr:rowOff>170650</xdr:rowOff>
    </xdr:to>
    <xdr:sp macro="" textlink="">
      <xdr:nvSpPr>
        <xdr:cNvPr id="182" name="フローチャート : 判断 181"/>
        <xdr:cNvSpPr/>
      </xdr:nvSpPr>
      <xdr:spPr>
        <a:xfrm>
          <a:off x="1968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15727</xdr:rowOff>
    </xdr:from>
    <xdr:ext cx="599010" cy="259045"/>
    <xdr:sp macro="" textlink="">
      <xdr:nvSpPr>
        <xdr:cNvPr id="183" name="テキスト ボックス 182"/>
        <xdr:cNvSpPr txBox="1"/>
      </xdr:nvSpPr>
      <xdr:spPr>
        <a:xfrm>
          <a:off x="1719794" y="1270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109283</xdr:rowOff>
    </xdr:from>
    <xdr:to>
      <xdr:col>1</xdr:col>
      <xdr:colOff>485775</xdr:colOff>
      <xdr:row>76</xdr:row>
      <xdr:rowOff>39433</xdr:rowOff>
    </xdr:to>
    <xdr:sp macro="" textlink="">
      <xdr:nvSpPr>
        <xdr:cNvPr id="184" name="フローチャート : 判断 183"/>
        <xdr:cNvSpPr/>
      </xdr:nvSpPr>
      <xdr:spPr>
        <a:xfrm>
          <a:off x="1079500" y="1296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55960</xdr:rowOff>
    </xdr:from>
    <xdr:ext cx="599010" cy="259045"/>
    <xdr:sp macro="" textlink="">
      <xdr:nvSpPr>
        <xdr:cNvPr id="185" name="テキスト ボックス 184"/>
        <xdr:cNvSpPr txBox="1"/>
      </xdr:nvSpPr>
      <xdr:spPr>
        <a:xfrm>
          <a:off x="830794" y="1274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131058</xdr:rowOff>
    </xdr:from>
    <xdr:to>
      <xdr:col>6</xdr:col>
      <xdr:colOff>561975</xdr:colOff>
      <xdr:row>76</xdr:row>
      <xdr:rowOff>61209</xdr:rowOff>
    </xdr:to>
    <xdr:sp macro="" textlink="">
      <xdr:nvSpPr>
        <xdr:cNvPr id="191" name="円/楕円 190"/>
        <xdr:cNvSpPr/>
      </xdr:nvSpPr>
      <xdr:spPr>
        <a:xfrm>
          <a:off x="4584700" y="129898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109485</xdr:rowOff>
    </xdr:from>
    <xdr:ext cx="599010" cy="259045"/>
    <xdr:sp macro="" textlink="">
      <xdr:nvSpPr>
        <xdr:cNvPr id="192" name="民生費該当値テキスト"/>
        <xdr:cNvSpPr txBox="1"/>
      </xdr:nvSpPr>
      <xdr:spPr>
        <a:xfrm>
          <a:off x="4686300" y="1296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128,787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101168</xdr:rowOff>
    </xdr:from>
    <xdr:to>
      <xdr:col>5</xdr:col>
      <xdr:colOff>409575</xdr:colOff>
      <xdr:row>76</xdr:row>
      <xdr:rowOff>31319</xdr:rowOff>
    </xdr:to>
    <xdr:sp macro="" textlink="">
      <xdr:nvSpPr>
        <xdr:cNvPr id="193" name="円/楕円 192"/>
        <xdr:cNvSpPr/>
      </xdr:nvSpPr>
      <xdr:spPr>
        <a:xfrm>
          <a:off x="3746500" y="129599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47845</xdr:rowOff>
    </xdr:from>
    <xdr:ext cx="599010" cy="259045"/>
    <xdr:sp macro="" textlink="">
      <xdr:nvSpPr>
        <xdr:cNvPr id="194" name="テキスト ボックス 193"/>
        <xdr:cNvSpPr txBox="1"/>
      </xdr:nvSpPr>
      <xdr:spPr>
        <a:xfrm>
          <a:off x="3497794" y="1273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130,356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1556</xdr:rowOff>
    </xdr:from>
    <xdr:to>
      <xdr:col>4</xdr:col>
      <xdr:colOff>206375</xdr:colOff>
      <xdr:row>75</xdr:row>
      <xdr:rowOff>103156</xdr:rowOff>
    </xdr:to>
    <xdr:sp macro="" textlink="">
      <xdr:nvSpPr>
        <xdr:cNvPr id="195" name="円/楕円 194"/>
        <xdr:cNvSpPr/>
      </xdr:nvSpPr>
      <xdr:spPr>
        <a:xfrm>
          <a:off x="2857500" y="1286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94283</xdr:rowOff>
    </xdr:from>
    <xdr:ext cx="599010" cy="259045"/>
    <xdr:sp macro="" textlink="">
      <xdr:nvSpPr>
        <xdr:cNvPr id="196" name="テキスト ボックス 195"/>
        <xdr:cNvSpPr txBox="1"/>
      </xdr:nvSpPr>
      <xdr:spPr>
        <a:xfrm>
          <a:off x="2608794" y="1295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135,585</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164167</xdr:rowOff>
    </xdr:from>
    <xdr:to>
      <xdr:col>3</xdr:col>
      <xdr:colOff>3175</xdr:colOff>
      <xdr:row>76</xdr:row>
      <xdr:rowOff>94317</xdr:rowOff>
    </xdr:to>
    <xdr:sp macro="" textlink="">
      <xdr:nvSpPr>
        <xdr:cNvPr id="197" name="円/楕円 196"/>
        <xdr:cNvSpPr/>
      </xdr:nvSpPr>
      <xdr:spPr>
        <a:xfrm>
          <a:off x="1968500" y="130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85444</xdr:rowOff>
    </xdr:from>
    <xdr:ext cx="599010" cy="259045"/>
    <xdr:sp macro="" textlink="">
      <xdr:nvSpPr>
        <xdr:cNvPr id="198" name="テキスト ボックス 197"/>
        <xdr:cNvSpPr txBox="1"/>
      </xdr:nvSpPr>
      <xdr:spPr>
        <a:xfrm>
          <a:off x="1719794" y="1311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127,049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103321</xdr:rowOff>
    </xdr:from>
    <xdr:to>
      <xdr:col>1</xdr:col>
      <xdr:colOff>485775</xdr:colOff>
      <xdr:row>77</xdr:row>
      <xdr:rowOff>33471</xdr:rowOff>
    </xdr:to>
    <xdr:sp macro="" textlink="">
      <xdr:nvSpPr>
        <xdr:cNvPr id="199" name="円/楕円 198"/>
        <xdr:cNvSpPr/>
      </xdr:nvSpPr>
      <xdr:spPr>
        <a:xfrm>
          <a:off x="1079500" y="1313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24598</xdr:rowOff>
    </xdr:from>
    <xdr:ext cx="599010" cy="259045"/>
    <xdr:sp macro="" textlink="">
      <xdr:nvSpPr>
        <xdr:cNvPr id="200" name="テキスト ボックス 199"/>
        <xdr:cNvSpPr txBox="1"/>
      </xdr:nvSpPr>
      <xdr:spPr>
        <a:xfrm>
          <a:off x="830794" y="13226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9" name="テキスト ボックス 218"/>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1" name="テキスト ボックス 220"/>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3" name="テキスト ボックス 222"/>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68568</xdr:rowOff>
    </xdr:from>
    <xdr:to>
      <xdr:col>6</xdr:col>
      <xdr:colOff>510540</xdr:colOff>
      <xdr:row>98</xdr:row>
      <xdr:rowOff>129984</xdr:rowOff>
    </xdr:to>
    <xdr:cxnSp macro="">
      <xdr:nvCxnSpPr>
        <xdr:cNvPr id="225" name="直線コネクタ 224"/>
        <xdr:cNvCxnSpPr/>
      </xdr:nvCxnSpPr>
      <xdr:spPr>
        <a:xfrm flipV="1">
          <a:off x="4633595" y="15499068"/>
          <a:ext cx="1270" cy="1433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133811</xdr:rowOff>
    </xdr:from>
    <xdr:ext cx="534377" cy="259045"/>
    <xdr:sp macro="" textlink="">
      <xdr:nvSpPr>
        <xdr:cNvPr id="226" name="衛生費最小値テキスト"/>
        <xdr:cNvSpPr txBox="1"/>
      </xdr:nvSpPr>
      <xdr:spPr>
        <a:xfrm>
          <a:off x="4686300" y="169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22,255</a:t>
          </a:r>
          <a:endParaRPr kumimoji="1" lang="ja-JP" altLang="en-US" sz="1000" b="1">
            <a:latin typeface="ＭＳ Ｐゴシック"/>
          </a:endParaRPr>
        </a:p>
      </xdr:txBody>
    </xdr:sp>
    <xdr:clientData/>
  </xdr:oneCellAnchor>
  <xdr:twoCellAnchor>
    <xdr:from>
      <xdr:col>6</xdr:col>
      <xdr:colOff>422275</xdr:colOff>
      <xdr:row>98</xdr:row>
      <xdr:rowOff>129984</xdr:rowOff>
    </xdr:from>
    <xdr:to>
      <xdr:col>6</xdr:col>
      <xdr:colOff>600075</xdr:colOff>
      <xdr:row>98</xdr:row>
      <xdr:rowOff>129984</xdr:rowOff>
    </xdr:to>
    <xdr:cxnSp macro="">
      <xdr:nvCxnSpPr>
        <xdr:cNvPr id="227" name="直線コネクタ 226"/>
        <xdr:cNvCxnSpPr/>
      </xdr:nvCxnSpPr>
      <xdr:spPr>
        <a:xfrm>
          <a:off x="4546600" y="16932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15245</xdr:rowOff>
    </xdr:from>
    <xdr:ext cx="534377" cy="259045"/>
    <xdr:sp macro="" textlink="">
      <xdr:nvSpPr>
        <xdr:cNvPr id="228" name="衛生費最大値テキスト"/>
        <xdr:cNvSpPr txBox="1"/>
      </xdr:nvSpPr>
      <xdr:spPr>
        <a:xfrm>
          <a:off x="4686300" y="1527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59,867</a:t>
          </a:r>
          <a:endParaRPr kumimoji="1" lang="ja-JP" altLang="en-US" sz="1000" b="1">
            <a:latin typeface="ＭＳ Ｐゴシック"/>
          </a:endParaRPr>
        </a:p>
      </xdr:txBody>
    </xdr:sp>
    <xdr:clientData/>
  </xdr:oneCellAnchor>
  <xdr:twoCellAnchor>
    <xdr:from>
      <xdr:col>6</xdr:col>
      <xdr:colOff>422275</xdr:colOff>
      <xdr:row>90</xdr:row>
      <xdr:rowOff>68568</xdr:rowOff>
    </xdr:from>
    <xdr:to>
      <xdr:col>6</xdr:col>
      <xdr:colOff>600075</xdr:colOff>
      <xdr:row>90</xdr:row>
      <xdr:rowOff>68568</xdr:rowOff>
    </xdr:to>
    <xdr:cxnSp macro="">
      <xdr:nvCxnSpPr>
        <xdr:cNvPr id="229" name="直線コネクタ 228"/>
        <xdr:cNvCxnSpPr/>
      </xdr:nvCxnSpPr>
      <xdr:spPr>
        <a:xfrm>
          <a:off x="4546600" y="154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128727</xdr:rowOff>
    </xdr:from>
    <xdr:to>
      <xdr:col>6</xdr:col>
      <xdr:colOff>511175</xdr:colOff>
      <xdr:row>98</xdr:row>
      <xdr:rowOff>126212</xdr:rowOff>
    </xdr:to>
    <xdr:cxnSp macro="">
      <xdr:nvCxnSpPr>
        <xdr:cNvPr id="230" name="直線コネクタ 229"/>
        <xdr:cNvCxnSpPr/>
      </xdr:nvCxnSpPr>
      <xdr:spPr>
        <a:xfrm flipV="1">
          <a:off x="3797300" y="16587927"/>
          <a:ext cx="838200" cy="3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140733</xdr:rowOff>
    </xdr:from>
    <xdr:ext cx="534377" cy="259045"/>
    <xdr:sp macro="" textlink="">
      <xdr:nvSpPr>
        <xdr:cNvPr id="231" name="衛生費平均値テキスト"/>
        <xdr:cNvSpPr txBox="1"/>
      </xdr:nvSpPr>
      <xdr:spPr>
        <a:xfrm>
          <a:off x="4686300" y="16257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117856</xdr:rowOff>
    </xdr:from>
    <xdr:to>
      <xdr:col>6</xdr:col>
      <xdr:colOff>561975</xdr:colOff>
      <xdr:row>96</xdr:row>
      <xdr:rowOff>48006</xdr:rowOff>
    </xdr:to>
    <xdr:sp macro="" textlink="">
      <xdr:nvSpPr>
        <xdr:cNvPr id="232" name="フローチャート : 判断 231"/>
        <xdr:cNvSpPr/>
      </xdr:nvSpPr>
      <xdr:spPr>
        <a:xfrm>
          <a:off x="45847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113145</xdr:rowOff>
    </xdr:from>
    <xdr:to>
      <xdr:col>5</xdr:col>
      <xdr:colOff>358775</xdr:colOff>
      <xdr:row>98</xdr:row>
      <xdr:rowOff>126212</xdr:rowOff>
    </xdr:to>
    <xdr:cxnSp macro="">
      <xdr:nvCxnSpPr>
        <xdr:cNvPr id="233" name="直線コネクタ 232"/>
        <xdr:cNvCxnSpPr/>
      </xdr:nvCxnSpPr>
      <xdr:spPr>
        <a:xfrm>
          <a:off x="2908300" y="16915245"/>
          <a:ext cx="889000" cy="1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56705</xdr:rowOff>
    </xdr:from>
    <xdr:to>
      <xdr:col>5</xdr:col>
      <xdr:colOff>409575</xdr:colOff>
      <xdr:row>96</xdr:row>
      <xdr:rowOff>158305</xdr:rowOff>
    </xdr:to>
    <xdr:sp macro="" textlink="">
      <xdr:nvSpPr>
        <xdr:cNvPr id="234" name="フローチャート : 判断 233"/>
        <xdr:cNvSpPr/>
      </xdr:nvSpPr>
      <xdr:spPr>
        <a:xfrm>
          <a:off x="3746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3382</xdr:rowOff>
    </xdr:from>
    <xdr:ext cx="534377" cy="259045"/>
    <xdr:sp macro="" textlink="">
      <xdr:nvSpPr>
        <xdr:cNvPr id="235" name="テキスト ボックス 234"/>
        <xdr:cNvSpPr txBox="1"/>
      </xdr:nvSpPr>
      <xdr:spPr>
        <a:xfrm>
          <a:off x="3530111" y="162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113145</xdr:rowOff>
    </xdr:from>
    <xdr:to>
      <xdr:col>4</xdr:col>
      <xdr:colOff>155575</xdr:colOff>
      <xdr:row>98</xdr:row>
      <xdr:rowOff>113640</xdr:rowOff>
    </xdr:to>
    <xdr:cxnSp macro="">
      <xdr:nvCxnSpPr>
        <xdr:cNvPr id="236" name="直線コネクタ 235"/>
        <xdr:cNvCxnSpPr/>
      </xdr:nvCxnSpPr>
      <xdr:spPr>
        <a:xfrm flipV="1">
          <a:off x="2019300" y="16915245"/>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53200</xdr:rowOff>
    </xdr:from>
    <xdr:to>
      <xdr:col>4</xdr:col>
      <xdr:colOff>206375</xdr:colOff>
      <xdr:row>96</xdr:row>
      <xdr:rowOff>154800</xdr:rowOff>
    </xdr:to>
    <xdr:sp macro="" textlink="">
      <xdr:nvSpPr>
        <xdr:cNvPr id="237" name="フローチャート : 判断 236"/>
        <xdr:cNvSpPr/>
      </xdr:nvSpPr>
      <xdr:spPr>
        <a:xfrm>
          <a:off x="2857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171327</xdr:rowOff>
    </xdr:from>
    <xdr:ext cx="534377" cy="259045"/>
    <xdr:sp macro="" textlink="">
      <xdr:nvSpPr>
        <xdr:cNvPr id="238" name="テキスト ボックス 237"/>
        <xdr:cNvSpPr txBox="1"/>
      </xdr:nvSpPr>
      <xdr:spPr>
        <a:xfrm>
          <a:off x="2641111" y="1628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113640</xdr:rowOff>
    </xdr:from>
    <xdr:to>
      <xdr:col>2</xdr:col>
      <xdr:colOff>638175</xdr:colOff>
      <xdr:row>98</xdr:row>
      <xdr:rowOff>134632</xdr:rowOff>
    </xdr:to>
    <xdr:cxnSp macro="">
      <xdr:nvCxnSpPr>
        <xdr:cNvPr id="239" name="直線コネクタ 238"/>
        <xdr:cNvCxnSpPr/>
      </xdr:nvCxnSpPr>
      <xdr:spPr>
        <a:xfrm flipV="1">
          <a:off x="1130300" y="16915740"/>
          <a:ext cx="889000" cy="2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72213</xdr:rowOff>
    </xdr:from>
    <xdr:to>
      <xdr:col>3</xdr:col>
      <xdr:colOff>3175</xdr:colOff>
      <xdr:row>97</xdr:row>
      <xdr:rowOff>2363</xdr:rowOff>
    </xdr:to>
    <xdr:sp macro="" textlink="">
      <xdr:nvSpPr>
        <xdr:cNvPr id="240" name="フローチャート : 判断 239"/>
        <xdr:cNvSpPr/>
      </xdr:nvSpPr>
      <xdr:spPr>
        <a:xfrm>
          <a:off x="19685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18890</xdr:rowOff>
    </xdr:from>
    <xdr:ext cx="534377" cy="259045"/>
    <xdr:sp macro="" textlink="">
      <xdr:nvSpPr>
        <xdr:cNvPr id="241" name="テキスト ボックス 240"/>
        <xdr:cNvSpPr txBox="1"/>
      </xdr:nvSpPr>
      <xdr:spPr>
        <a:xfrm>
          <a:off x="1752111" y="163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51372</xdr:rowOff>
    </xdr:from>
    <xdr:to>
      <xdr:col>1</xdr:col>
      <xdr:colOff>485775</xdr:colOff>
      <xdr:row>96</xdr:row>
      <xdr:rowOff>152972</xdr:rowOff>
    </xdr:to>
    <xdr:sp macro="" textlink="">
      <xdr:nvSpPr>
        <xdr:cNvPr id="242" name="フローチャート : 判断 241"/>
        <xdr:cNvSpPr/>
      </xdr:nvSpPr>
      <xdr:spPr>
        <a:xfrm>
          <a:off x="1079500" y="165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169499</xdr:rowOff>
    </xdr:from>
    <xdr:ext cx="534377" cy="259045"/>
    <xdr:sp macro="" textlink="">
      <xdr:nvSpPr>
        <xdr:cNvPr id="243" name="テキスト ボックス 242"/>
        <xdr:cNvSpPr txBox="1"/>
      </xdr:nvSpPr>
      <xdr:spPr>
        <a:xfrm>
          <a:off x="863111" y="162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77927</xdr:rowOff>
    </xdr:from>
    <xdr:to>
      <xdr:col>6</xdr:col>
      <xdr:colOff>561975</xdr:colOff>
      <xdr:row>97</xdr:row>
      <xdr:rowOff>8077</xdr:rowOff>
    </xdr:to>
    <xdr:sp macro="" textlink="">
      <xdr:nvSpPr>
        <xdr:cNvPr id="249" name="円/楕円 248"/>
        <xdr:cNvSpPr/>
      </xdr:nvSpPr>
      <xdr:spPr>
        <a:xfrm>
          <a:off x="4584700" y="1653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56354</xdr:rowOff>
    </xdr:from>
    <xdr:ext cx="534377" cy="259045"/>
    <xdr:sp macro="" textlink="">
      <xdr:nvSpPr>
        <xdr:cNvPr id="250" name="衛生費該当値テキスト"/>
        <xdr:cNvSpPr txBox="1"/>
      </xdr:nvSpPr>
      <xdr:spPr>
        <a:xfrm>
          <a:off x="4686300" y="165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31,288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75412</xdr:rowOff>
    </xdr:from>
    <xdr:to>
      <xdr:col>5</xdr:col>
      <xdr:colOff>409575</xdr:colOff>
      <xdr:row>99</xdr:row>
      <xdr:rowOff>5562</xdr:rowOff>
    </xdr:to>
    <xdr:sp macro="" textlink="">
      <xdr:nvSpPr>
        <xdr:cNvPr id="251" name="円/楕円 250"/>
        <xdr:cNvSpPr/>
      </xdr:nvSpPr>
      <xdr:spPr>
        <a:xfrm>
          <a:off x="3746500" y="1687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168139</xdr:rowOff>
    </xdr:from>
    <xdr:ext cx="534377" cy="259045"/>
    <xdr:sp macro="" textlink="">
      <xdr:nvSpPr>
        <xdr:cNvPr id="252" name="テキスト ボックス 251"/>
        <xdr:cNvSpPr txBox="1"/>
      </xdr:nvSpPr>
      <xdr:spPr>
        <a:xfrm>
          <a:off x="3530111" y="1697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22,354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62345</xdr:rowOff>
    </xdr:from>
    <xdr:to>
      <xdr:col>4</xdr:col>
      <xdr:colOff>206375</xdr:colOff>
      <xdr:row>98</xdr:row>
      <xdr:rowOff>163945</xdr:rowOff>
    </xdr:to>
    <xdr:sp macro="" textlink="">
      <xdr:nvSpPr>
        <xdr:cNvPr id="253" name="円/楕円 252"/>
        <xdr:cNvSpPr/>
      </xdr:nvSpPr>
      <xdr:spPr>
        <a:xfrm>
          <a:off x="2857500" y="1686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155072</xdr:rowOff>
    </xdr:from>
    <xdr:ext cx="534377" cy="259045"/>
    <xdr:sp macro="" textlink="">
      <xdr:nvSpPr>
        <xdr:cNvPr id="254" name="テキスト ボックス 253"/>
        <xdr:cNvSpPr txBox="1"/>
      </xdr:nvSpPr>
      <xdr:spPr>
        <a:xfrm>
          <a:off x="2641111" y="1695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22,697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62840</xdr:rowOff>
    </xdr:from>
    <xdr:to>
      <xdr:col>3</xdr:col>
      <xdr:colOff>3175</xdr:colOff>
      <xdr:row>98</xdr:row>
      <xdr:rowOff>164440</xdr:rowOff>
    </xdr:to>
    <xdr:sp macro="" textlink="">
      <xdr:nvSpPr>
        <xdr:cNvPr id="255" name="円/楕円 254"/>
        <xdr:cNvSpPr/>
      </xdr:nvSpPr>
      <xdr:spPr>
        <a:xfrm>
          <a:off x="1968500" y="1686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155567</xdr:rowOff>
    </xdr:from>
    <xdr:ext cx="534377" cy="259045"/>
    <xdr:sp macro="" textlink="">
      <xdr:nvSpPr>
        <xdr:cNvPr id="256" name="テキスト ボックス 255"/>
        <xdr:cNvSpPr txBox="1"/>
      </xdr:nvSpPr>
      <xdr:spPr>
        <a:xfrm>
          <a:off x="1752111" y="1695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22,684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83832</xdr:rowOff>
    </xdr:from>
    <xdr:to>
      <xdr:col>1</xdr:col>
      <xdr:colOff>485775</xdr:colOff>
      <xdr:row>99</xdr:row>
      <xdr:rowOff>13982</xdr:rowOff>
    </xdr:to>
    <xdr:sp macro="" textlink="">
      <xdr:nvSpPr>
        <xdr:cNvPr id="257" name="円/楕円 256"/>
        <xdr:cNvSpPr/>
      </xdr:nvSpPr>
      <xdr:spPr>
        <a:xfrm>
          <a:off x="1079500" y="1688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5109</xdr:rowOff>
    </xdr:from>
    <xdr:ext cx="534377" cy="259045"/>
    <xdr:sp macro="" textlink="">
      <xdr:nvSpPr>
        <xdr:cNvPr id="258" name="テキスト ボックス 257"/>
        <xdr:cNvSpPr txBox="1"/>
      </xdr:nvSpPr>
      <xdr:spPr>
        <a:xfrm>
          <a:off x="863111" y="1697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8" name="テキスト ボックス 27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107086</xdr:rowOff>
    </xdr:from>
    <xdr:to>
      <xdr:col>15</xdr:col>
      <xdr:colOff>180340</xdr:colOff>
      <xdr:row>39</xdr:row>
      <xdr:rowOff>37668</xdr:rowOff>
    </xdr:to>
    <xdr:cxnSp macro="">
      <xdr:nvCxnSpPr>
        <xdr:cNvPr id="282" name="直線コネクタ 281"/>
        <xdr:cNvCxnSpPr/>
      </xdr:nvCxnSpPr>
      <xdr:spPr>
        <a:xfrm flipV="1">
          <a:off x="10475595" y="5422036"/>
          <a:ext cx="1270" cy="130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41495</xdr:rowOff>
    </xdr:from>
    <xdr:ext cx="313932" cy="259045"/>
    <xdr:sp macro="" textlink="">
      <xdr:nvSpPr>
        <xdr:cNvPr id="283" name="労働費最小値テキスト"/>
        <xdr:cNvSpPr txBox="1"/>
      </xdr:nvSpPr>
      <xdr:spPr>
        <a:xfrm>
          <a:off x="10528300" y="6728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15</xdr:col>
      <xdr:colOff>92075</xdr:colOff>
      <xdr:row>39</xdr:row>
      <xdr:rowOff>37668</xdr:rowOff>
    </xdr:from>
    <xdr:to>
      <xdr:col>15</xdr:col>
      <xdr:colOff>269875</xdr:colOff>
      <xdr:row>39</xdr:row>
      <xdr:rowOff>37668</xdr:rowOff>
    </xdr:to>
    <xdr:cxnSp macro="">
      <xdr:nvCxnSpPr>
        <xdr:cNvPr id="284" name="直線コネクタ 283"/>
        <xdr:cNvCxnSpPr/>
      </xdr:nvCxnSpPr>
      <xdr:spPr>
        <a:xfrm>
          <a:off x="10388600" y="6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53763</xdr:rowOff>
    </xdr:from>
    <xdr:ext cx="534377" cy="259045"/>
    <xdr:sp macro="" textlink="">
      <xdr:nvSpPr>
        <xdr:cNvPr id="285" name="労働費最大値テキスト"/>
        <xdr:cNvSpPr txBox="1"/>
      </xdr:nvSpPr>
      <xdr:spPr>
        <a:xfrm>
          <a:off x="10528300" y="51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17,178</a:t>
          </a:r>
          <a:endParaRPr kumimoji="1" lang="ja-JP" altLang="en-US" sz="1000" b="1">
            <a:latin typeface="ＭＳ Ｐゴシック"/>
          </a:endParaRPr>
        </a:p>
      </xdr:txBody>
    </xdr:sp>
    <xdr:clientData/>
  </xdr:oneCellAnchor>
  <xdr:twoCellAnchor>
    <xdr:from>
      <xdr:col>15</xdr:col>
      <xdr:colOff>92075</xdr:colOff>
      <xdr:row>31</xdr:row>
      <xdr:rowOff>107086</xdr:rowOff>
    </xdr:from>
    <xdr:to>
      <xdr:col>15</xdr:col>
      <xdr:colOff>269875</xdr:colOff>
      <xdr:row>31</xdr:row>
      <xdr:rowOff>107086</xdr:rowOff>
    </xdr:to>
    <xdr:cxnSp macro="">
      <xdr:nvCxnSpPr>
        <xdr:cNvPr id="286" name="直線コネクタ 285"/>
        <xdr:cNvCxnSpPr/>
      </xdr:nvCxnSpPr>
      <xdr:spPr>
        <a:xfrm>
          <a:off x="10388600" y="5422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34010</xdr:rowOff>
    </xdr:from>
    <xdr:to>
      <xdr:col>15</xdr:col>
      <xdr:colOff>180975</xdr:colOff>
      <xdr:row>39</xdr:row>
      <xdr:rowOff>34544</xdr:rowOff>
    </xdr:to>
    <xdr:cxnSp macro="">
      <xdr:nvCxnSpPr>
        <xdr:cNvPr id="287" name="直線コネクタ 286"/>
        <xdr:cNvCxnSpPr/>
      </xdr:nvCxnSpPr>
      <xdr:spPr>
        <a:xfrm>
          <a:off x="9639300" y="6720560"/>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23537</xdr:rowOff>
    </xdr:from>
    <xdr:ext cx="469744" cy="259045"/>
    <xdr:sp macro="" textlink="">
      <xdr:nvSpPr>
        <xdr:cNvPr id="288" name="労働費平均値テキスト"/>
        <xdr:cNvSpPr txBox="1"/>
      </xdr:nvSpPr>
      <xdr:spPr>
        <a:xfrm>
          <a:off x="10528300" y="63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660</xdr:rowOff>
    </xdr:from>
    <xdr:to>
      <xdr:col>15</xdr:col>
      <xdr:colOff>231775</xdr:colOff>
      <xdr:row>38</xdr:row>
      <xdr:rowOff>102260</xdr:rowOff>
    </xdr:to>
    <xdr:sp macro="" textlink="">
      <xdr:nvSpPr>
        <xdr:cNvPr id="289" name="フローチャート : 判断 288"/>
        <xdr:cNvSpPr/>
      </xdr:nvSpPr>
      <xdr:spPr>
        <a:xfrm>
          <a:off x="104267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6883</xdr:rowOff>
    </xdr:from>
    <xdr:to>
      <xdr:col>14</xdr:col>
      <xdr:colOff>28575</xdr:colOff>
      <xdr:row>39</xdr:row>
      <xdr:rowOff>34010</xdr:rowOff>
    </xdr:to>
    <xdr:cxnSp macro="">
      <xdr:nvCxnSpPr>
        <xdr:cNvPr id="290" name="直線コネクタ 289"/>
        <xdr:cNvCxnSpPr/>
      </xdr:nvCxnSpPr>
      <xdr:spPr>
        <a:xfrm>
          <a:off x="8750300" y="6693433"/>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965</xdr:rowOff>
    </xdr:from>
    <xdr:to>
      <xdr:col>14</xdr:col>
      <xdr:colOff>79375</xdr:colOff>
      <xdr:row>38</xdr:row>
      <xdr:rowOff>102565</xdr:rowOff>
    </xdr:to>
    <xdr:sp macro="" textlink="">
      <xdr:nvSpPr>
        <xdr:cNvPr id="291" name="フローチャート : 判断 290"/>
        <xdr:cNvSpPr/>
      </xdr:nvSpPr>
      <xdr:spPr>
        <a:xfrm>
          <a:off x="9588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119092</xdr:rowOff>
    </xdr:from>
    <xdr:ext cx="469744" cy="259045"/>
    <xdr:sp macro="" textlink="">
      <xdr:nvSpPr>
        <xdr:cNvPr id="292" name="テキスト ボックス 291"/>
        <xdr:cNvSpPr txBox="1"/>
      </xdr:nvSpPr>
      <xdr:spPr>
        <a:xfrm>
          <a:off x="9404427"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2083</xdr:rowOff>
    </xdr:from>
    <xdr:to>
      <xdr:col>12</xdr:col>
      <xdr:colOff>511175</xdr:colOff>
      <xdr:row>39</xdr:row>
      <xdr:rowOff>6883</xdr:rowOff>
    </xdr:to>
    <xdr:cxnSp macro="">
      <xdr:nvCxnSpPr>
        <xdr:cNvPr id="293" name="直線コネクタ 292"/>
        <xdr:cNvCxnSpPr/>
      </xdr:nvCxnSpPr>
      <xdr:spPr>
        <a:xfrm>
          <a:off x="7861300" y="6688633"/>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32207</xdr:rowOff>
    </xdr:from>
    <xdr:to>
      <xdr:col>12</xdr:col>
      <xdr:colOff>561975</xdr:colOff>
      <xdr:row>38</xdr:row>
      <xdr:rowOff>133807</xdr:rowOff>
    </xdr:to>
    <xdr:sp macro="" textlink="">
      <xdr:nvSpPr>
        <xdr:cNvPr id="294" name="フローチャート : 判断 293"/>
        <xdr:cNvSpPr/>
      </xdr:nvSpPr>
      <xdr:spPr>
        <a:xfrm>
          <a:off x="8699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150334</xdr:rowOff>
    </xdr:from>
    <xdr:ext cx="469744" cy="259045"/>
    <xdr:sp macro="" textlink="">
      <xdr:nvSpPr>
        <xdr:cNvPr id="295" name="テキスト ボックス 294"/>
        <xdr:cNvSpPr txBox="1"/>
      </xdr:nvSpPr>
      <xdr:spPr>
        <a:xfrm>
          <a:off x="8515427" y="63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121031</xdr:rowOff>
    </xdr:from>
    <xdr:to>
      <xdr:col>11</xdr:col>
      <xdr:colOff>307975</xdr:colOff>
      <xdr:row>39</xdr:row>
      <xdr:rowOff>2083</xdr:rowOff>
    </xdr:to>
    <xdr:cxnSp macro="">
      <xdr:nvCxnSpPr>
        <xdr:cNvPr id="296" name="直線コネクタ 295"/>
        <xdr:cNvCxnSpPr/>
      </xdr:nvCxnSpPr>
      <xdr:spPr>
        <a:xfrm>
          <a:off x="6972300" y="6636131"/>
          <a:ext cx="889000" cy="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16891</xdr:rowOff>
    </xdr:from>
    <xdr:to>
      <xdr:col>11</xdr:col>
      <xdr:colOff>358775</xdr:colOff>
      <xdr:row>38</xdr:row>
      <xdr:rowOff>118491</xdr:rowOff>
    </xdr:to>
    <xdr:sp macro="" textlink="">
      <xdr:nvSpPr>
        <xdr:cNvPr id="297" name="フローチャート : 判断 296"/>
        <xdr:cNvSpPr/>
      </xdr:nvSpPr>
      <xdr:spPr>
        <a:xfrm>
          <a:off x="781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135018</xdr:rowOff>
    </xdr:from>
    <xdr:ext cx="469744" cy="259045"/>
    <xdr:sp macro="" textlink="">
      <xdr:nvSpPr>
        <xdr:cNvPr id="298" name="テキスト ボックス 297"/>
        <xdr:cNvSpPr txBox="1"/>
      </xdr:nvSpPr>
      <xdr:spPr>
        <a:xfrm>
          <a:off x="7626427"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169976</xdr:rowOff>
    </xdr:from>
    <xdr:to>
      <xdr:col>10</xdr:col>
      <xdr:colOff>155575</xdr:colOff>
      <xdr:row>38</xdr:row>
      <xdr:rowOff>100126</xdr:rowOff>
    </xdr:to>
    <xdr:sp macro="" textlink="">
      <xdr:nvSpPr>
        <xdr:cNvPr id="299" name="フローチャート : 判断 298"/>
        <xdr:cNvSpPr/>
      </xdr:nvSpPr>
      <xdr:spPr>
        <a:xfrm>
          <a:off x="6921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116654</xdr:rowOff>
    </xdr:from>
    <xdr:ext cx="469744" cy="259045"/>
    <xdr:sp macro="" textlink="">
      <xdr:nvSpPr>
        <xdr:cNvPr id="300" name="テキスト ボックス 299"/>
        <xdr:cNvSpPr txBox="1"/>
      </xdr:nvSpPr>
      <xdr:spPr>
        <a:xfrm>
          <a:off x="6737427" y="62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155194</xdr:rowOff>
    </xdr:from>
    <xdr:to>
      <xdr:col>15</xdr:col>
      <xdr:colOff>231775</xdr:colOff>
      <xdr:row>39</xdr:row>
      <xdr:rowOff>85344</xdr:rowOff>
    </xdr:to>
    <xdr:sp macro="" textlink="">
      <xdr:nvSpPr>
        <xdr:cNvPr id="306" name="円/楕円 305"/>
        <xdr:cNvSpPr/>
      </xdr:nvSpPr>
      <xdr:spPr>
        <a:xfrm>
          <a:off x="104267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70121</xdr:rowOff>
    </xdr:from>
    <xdr:ext cx="378565" cy="259045"/>
    <xdr:sp macro="" textlink="">
      <xdr:nvSpPr>
        <xdr:cNvPr id="307" name="労働費該当値テキスト"/>
        <xdr:cNvSpPr txBox="1"/>
      </xdr:nvSpPr>
      <xdr:spPr>
        <a:xfrm>
          <a:off x="10528300" y="6585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154660</xdr:rowOff>
    </xdr:from>
    <xdr:to>
      <xdr:col>14</xdr:col>
      <xdr:colOff>79375</xdr:colOff>
      <xdr:row>39</xdr:row>
      <xdr:rowOff>84810</xdr:rowOff>
    </xdr:to>
    <xdr:sp macro="" textlink="">
      <xdr:nvSpPr>
        <xdr:cNvPr id="308" name="円/楕円 307"/>
        <xdr:cNvSpPr/>
      </xdr:nvSpPr>
      <xdr:spPr>
        <a:xfrm>
          <a:off x="9588500" y="666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75937</xdr:rowOff>
    </xdr:from>
    <xdr:ext cx="378565" cy="259045"/>
    <xdr:sp macro="" textlink="">
      <xdr:nvSpPr>
        <xdr:cNvPr id="309" name="テキスト ボックス 308"/>
        <xdr:cNvSpPr txBox="1"/>
      </xdr:nvSpPr>
      <xdr:spPr>
        <a:xfrm>
          <a:off x="9450017" y="6762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127533</xdr:rowOff>
    </xdr:from>
    <xdr:to>
      <xdr:col>12</xdr:col>
      <xdr:colOff>561975</xdr:colOff>
      <xdr:row>39</xdr:row>
      <xdr:rowOff>57683</xdr:rowOff>
    </xdr:to>
    <xdr:sp macro="" textlink="">
      <xdr:nvSpPr>
        <xdr:cNvPr id="310" name="円/楕円 309"/>
        <xdr:cNvSpPr/>
      </xdr:nvSpPr>
      <xdr:spPr>
        <a:xfrm>
          <a:off x="8699500" y="664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48810</xdr:rowOff>
    </xdr:from>
    <xdr:ext cx="378565" cy="259045"/>
    <xdr:sp macro="" textlink="">
      <xdr:nvSpPr>
        <xdr:cNvPr id="311" name="テキスト ボックス 310"/>
        <xdr:cNvSpPr txBox="1"/>
      </xdr:nvSpPr>
      <xdr:spPr>
        <a:xfrm>
          <a:off x="8561017" y="6735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122733</xdr:rowOff>
    </xdr:from>
    <xdr:to>
      <xdr:col>11</xdr:col>
      <xdr:colOff>358775</xdr:colOff>
      <xdr:row>39</xdr:row>
      <xdr:rowOff>52883</xdr:rowOff>
    </xdr:to>
    <xdr:sp macro="" textlink="">
      <xdr:nvSpPr>
        <xdr:cNvPr id="312" name="円/楕円 311"/>
        <xdr:cNvSpPr/>
      </xdr:nvSpPr>
      <xdr:spPr>
        <a:xfrm>
          <a:off x="7810500" y="66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44010</xdr:rowOff>
    </xdr:from>
    <xdr:ext cx="378565" cy="259045"/>
    <xdr:sp macro="" textlink="">
      <xdr:nvSpPr>
        <xdr:cNvPr id="313" name="テキスト ボックス 312"/>
        <xdr:cNvSpPr txBox="1"/>
      </xdr:nvSpPr>
      <xdr:spPr>
        <a:xfrm>
          <a:off x="7672017" y="6730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70231</xdr:rowOff>
    </xdr:from>
    <xdr:to>
      <xdr:col>10</xdr:col>
      <xdr:colOff>155575</xdr:colOff>
      <xdr:row>39</xdr:row>
      <xdr:rowOff>381</xdr:rowOff>
    </xdr:to>
    <xdr:sp macro="" textlink="">
      <xdr:nvSpPr>
        <xdr:cNvPr id="314" name="円/楕円 313"/>
        <xdr:cNvSpPr/>
      </xdr:nvSpPr>
      <xdr:spPr>
        <a:xfrm>
          <a:off x="6921500" y="65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162958</xdr:rowOff>
    </xdr:from>
    <xdr:ext cx="469744" cy="259045"/>
    <xdr:sp macro="" textlink="">
      <xdr:nvSpPr>
        <xdr:cNvPr id="315" name="テキスト ボックス 314"/>
        <xdr:cNvSpPr txBox="1"/>
      </xdr:nvSpPr>
      <xdr:spPr>
        <a:xfrm>
          <a:off x="6737427" y="667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5" name="テキスト ボックス 33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165456</xdr:rowOff>
    </xdr:from>
    <xdr:to>
      <xdr:col>15</xdr:col>
      <xdr:colOff>180340</xdr:colOff>
      <xdr:row>59</xdr:row>
      <xdr:rowOff>32144</xdr:rowOff>
    </xdr:to>
    <xdr:cxnSp macro="">
      <xdr:nvCxnSpPr>
        <xdr:cNvPr id="339" name="直線コネクタ 338"/>
        <xdr:cNvCxnSpPr/>
      </xdr:nvCxnSpPr>
      <xdr:spPr>
        <a:xfrm flipV="1">
          <a:off x="10475595" y="8737956"/>
          <a:ext cx="1270" cy="1409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35971</xdr:rowOff>
    </xdr:from>
    <xdr:ext cx="378565" cy="259045"/>
    <xdr:sp macro="" textlink="">
      <xdr:nvSpPr>
        <xdr:cNvPr id="340" name="農林水産業費最小値テキスト"/>
        <xdr:cNvSpPr txBox="1"/>
      </xdr:nvSpPr>
      <xdr:spPr>
        <a:xfrm>
          <a:off x="10528300" y="1015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15</xdr:col>
      <xdr:colOff>92075</xdr:colOff>
      <xdr:row>59</xdr:row>
      <xdr:rowOff>32144</xdr:rowOff>
    </xdr:from>
    <xdr:to>
      <xdr:col>15</xdr:col>
      <xdr:colOff>269875</xdr:colOff>
      <xdr:row>59</xdr:row>
      <xdr:rowOff>32144</xdr:rowOff>
    </xdr:to>
    <xdr:cxnSp macro="">
      <xdr:nvCxnSpPr>
        <xdr:cNvPr id="341" name="直線コネクタ 340"/>
        <xdr:cNvCxnSpPr/>
      </xdr:nvCxnSpPr>
      <xdr:spPr>
        <a:xfrm>
          <a:off x="10388600" y="101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112133</xdr:rowOff>
    </xdr:from>
    <xdr:ext cx="534377" cy="259045"/>
    <xdr:sp macro="" textlink="">
      <xdr:nvSpPr>
        <xdr:cNvPr id="342" name="農林水産業費最大値テキスト"/>
        <xdr:cNvSpPr txBox="1"/>
      </xdr:nvSpPr>
      <xdr:spPr>
        <a:xfrm>
          <a:off x="10528300" y="851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37,324</a:t>
          </a:r>
          <a:endParaRPr kumimoji="1" lang="ja-JP" altLang="en-US" sz="1000" b="1">
            <a:latin typeface="ＭＳ Ｐゴシック"/>
          </a:endParaRPr>
        </a:p>
      </xdr:txBody>
    </xdr:sp>
    <xdr:clientData/>
  </xdr:oneCellAnchor>
  <xdr:twoCellAnchor>
    <xdr:from>
      <xdr:col>15</xdr:col>
      <xdr:colOff>92075</xdr:colOff>
      <xdr:row>50</xdr:row>
      <xdr:rowOff>165456</xdr:rowOff>
    </xdr:from>
    <xdr:to>
      <xdr:col>15</xdr:col>
      <xdr:colOff>269875</xdr:colOff>
      <xdr:row>50</xdr:row>
      <xdr:rowOff>165456</xdr:rowOff>
    </xdr:to>
    <xdr:cxnSp macro="">
      <xdr:nvCxnSpPr>
        <xdr:cNvPr id="343" name="直線コネクタ 342"/>
        <xdr:cNvCxnSpPr/>
      </xdr:nvCxnSpPr>
      <xdr:spPr>
        <a:xfrm>
          <a:off x="10388600" y="873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32944</xdr:rowOff>
    </xdr:from>
    <xdr:to>
      <xdr:col>15</xdr:col>
      <xdr:colOff>180975</xdr:colOff>
      <xdr:row>56</xdr:row>
      <xdr:rowOff>59690</xdr:rowOff>
    </xdr:to>
    <xdr:cxnSp macro="">
      <xdr:nvCxnSpPr>
        <xdr:cNvPr id="344" name="直線コネクタ 343"/>
        <xdr:cNvCxnSpPr/>
      </xdr:nvCxnSpPr>
      <xdr:spPr>
        <a:xfrm flipV="1">
          <a:off x="9639300" y="9634144"/>
          <a:ext cx="8382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169511</xdr:rowOff>
    </xdr:from>
    <xdr:ext cx="469744" cy="259045"/>
    <xdr:sp macro="" textlink="">
      <xdr:nvSpPr>
        <xdr:cNvPr id="345" name="農林水産業費平均値テキスト"/>
        <xdr:cNvSpPr txBox="1"/>
      </xdr:nvSpPr>
      <xdr:spPr>
        <a:xfrm>
          <a:off x="10528300" y="9770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8,318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19634</xdr:rowOff>
    </xdr:from>
    <xdr:to>
      <xdr:col>15</xdr:col>
      <xdr:colOff>231775</xdr:colOff>
      <xdr:row>57</xdr:row>
      <xdr:rowOff>121234</xdr:rowOff>
    </xdr:to>
    <xdr:sp macro="" textlink="">
      <xdr:nvSpPr>
        <xdr:cNvPr id="346" name="フローチャート : 判断 345"/>
        <xdr:cNvSpPr/>
      </xdr:nvSpPr>
      <xdr:spPr>
        <a:xfrm>
          <a:off x="10426700" y="979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59690</xdr:rowOff>
    </xdr:from>
    <xdr:to>
      <xdr:col>14</xdr:col>
      <xdr:colOff>28575</xdr:colOff>
      <xdr:row>56</xdr:row>
      <xdr:rowOff>113144</xdr:rowOff>
    </xdr:to>
    <xdr:cxnSp macro="">
      <xdr:nvCxnSpPr>
        <xdr:cNvPr id="347" name="直線コネクタ 346"/>
        <xdr:cNvCxnSpPr/>
      </xdr:nvCxnSpPr>
      <xdr:spPr>
        <a:xfrm flipV="1">
          <a:off x="8750300" y="9660890"/>
          <a:ext cx="889000" cy="5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70421</xdr:rowOff>
    </xdr:from>
    <xdr:to>
      <xdr:col>14</xdr:col>
      <xdr:colOff>79375</xdr:colOff>
      <xdr:row>58</xdr:row>
      <xdr:rowOff>571</xdr:rowOff>
    </xdr:to>
    <xdr:sp macro="" textlink="">
      <xdr:nvSpPr>
        <xdr:cNvPr id="348" name="フローチャート : 判断 347"/>
        <xdr:cNvSpPr/>
      </xdr:nvSpPr>
      <xdr:spPr>
        <a:xfrm>
          <a:off x="9588500" y="98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163148</xdr:rowOff>
    </xdr:from>
    <xdr:ext cx="469744" cy="259045"/>
    <xdr:sp macro="" textlink="">
      <xdr:nvSpPr>
        <xdr:cNvPr id="349" name="テキスト ボックス 348"/>
        <xdr:cNvSpPr txBox="1"/>
      </xdr:nvSpPr>
      <xdr:spPr>
        <a:xfrm>
          <a:off x="9404427" y="993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96838</xdr:rowOff>
    </xdr:from>
    <xdr:to>
      <xdr:col>12</xdr:col>
      <xdr:colOff>511175</xdr:colOff>
      <xdr:row>56</xdr:row>
      <xdr:rowOff>113144</xdr:rowOff>
    </xdr:to>
    <xdr:cxnSp macro="">
      <xdr:nvCxnSpPr>
        <xdr:cNvPr id="350" name="直線コネクタ 349"/>
        <xdr:cNvCxnSpPr/>
      </xdr:nvCxnSpPr>
      <xdr:spPr>
        <a:xfrm>
          <a:off x="7861300" y="9698038"/>
          <a:ext cx="8890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19177</xdr:rowOff>
    </xdr:from>
    <xdr:to>
      <xdr:col>12</xdr:col>
      <xdr:colOff>561975</xdr:colOff>
      <xdr:row>57</xdr:row>
      <xdr:rowOff>120777</xdr:rowOff>
    </xdr:to>
    <xdr:sp macro="" textlink="">
      <xdr:nvSpPr>
        <xdr:cNvPr id="351" name="フローチャート : 判断 350"/>
        <xdr:cNvSpPr/>
      </xdr:nvSpPr>
      <xdr:spPr>
        <a:xfrm>
          <a:off x="8699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111904</xdr:rowOff>
    </xdr:from>
    <xdr:ext cx="469744" cy="259045"/>
    <xdr:sp macro="" textlink="">
      <xdr:nvSpPr>
        <xdr:cNvPr id="352" name="テキスト ボックス 351"/>
        <xdr:cNvSpPr txBox="1"/>
      </xdr:nvSpPr>
      <xdr:spPr>
        <a:xfrm>
          <a:off x="8515427" y="988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96838</xdr:rowOff>
    </xdr:from>
    <xdr:to>
      <xdr:col>11</xdr:col>
      <xdr:colOff>307975</xdr:colOff>
      <xdr:row>57</xdr:row>
      <xdr:rowOff>52527</xdr:rowOff>
    </xdr:to>
    <xdr:cxnSp macro="">
      <xdr:nvCxnSpPr>
        <xdr:cNvPr id="353" name="直線コネクタ 352"/>
        <xdr:cNvCxnSpPr/>
      </xdr:nvCxnSpPr>
      <xdr:spPr>
        <a:xfrm flipV="1">
          <a:off x="6972300" y="9698038"/>
          <a:ext cx="889000" cy="12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54610</xdr:rowOff>
    </xdr:from>
    <xdr:to>
      <xdr:col>11</xdr:col>
      <xdr:colOff>358775</xdr:colOff>
      <xdr:row>57</xdr:row>
      <xdr:rowOff>156210</xdr:rowOff>
    </xdr:to>
    <xdr:sp macro="" textlink="">
      <xdr:nvSpPr>
        <xdr:cNvPr id="354" name="フローチャート : 判断 353"/>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147337</xdr:rowOff>
    </xdr:from>
    <xdr:ext cx="469744" cy="259045"/>
    <xdr:sp macro="" textlink="">
      <xdr:nvSpPr>
        <xdr:cNvPr id="355" name="テキスト ボックス 354"/>
        <xdr:cNvSpPr txBox="1"/>
      </xdr:nvSpPr>
      <xdr:spPr>
        <a:xfrm>
          <a:off x="7626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71717</xdr:rowOff>
    </xdr:from>
    <xdr:to>
      <xdr:col>10</xdr:col>
      <xdr:colOff>155575</xdr:colOff>
      <xdr:row>58</xdr:row>
      <xdr:rowOff>1867</xdr:rowOff>
    </xdr:to>
    <xdr:sp macro="" textlink="">
      <xdr:nvSpPr>
        <xdr:cNvPr id="356" name="フローチャート : 判断 355"/>
        <xdr:cNvSpPr/>
      </xdr:nvSpPr>
      <xdr:spPr>
        <a:xfrm>
          <a:off x="6921500" y="984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164444</xdr:rowOff>
    </xdr:from>
    <xdr:ext cx="469744" cy="259045"/>
    <xdr:sp macro="" textlink="">
      <xdr:nvSpPr>
        <xdr:cNvPr id="357" name="テキスト ボックス 356"/>
        <xdr:cNvSpPr txBox="1"/>
      </xdr:nvSpPr>
      <xdr:spPr>
        <a:xfrm>
          <a:off x="6737427" y="993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153594</xdr:rowOff>
    </xdr:from>
    <xdr:to>
      <xdr:col>15</xdr:col>
      <xdr:colOff>231775</xdr:colOff>
      <xdr:row>56</xdr:row>
      <xdr:rowOff>83744</xdr:rowOff>
    </xdr:to>
    <xdr:sp macro="" textlink="">
      <xdr:nvSpPr>
        <xdr:cNvPr id="363" name="円/楕円 362"/>
        <xdr:cNvSpPr/>
      </xdr:nvSpPr>
      <xdr:spPr>
        <a:xfrm>
          <a:off x="10426700" y="958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5021</xdr:rowOff>
    </xdr:from>
    <xdr:ext cx="534377" cy="259045"/>
    <xdr:sp macro="" textlink="">
      <xdr:nvSpPr>
        <xdr:cNvPr id="364" name="農林水産業費該当値テキスト"/>
        <xdr:cNvSpPr txBox="1"/>
      </xdr:nvSpPr>
      <xdr:spPr>
        <a:xfrm>
          <a:off x="10528300" y="943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13,802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8890</xdr:rowOff>
    </xdr:from>
    <xdr:to>
      <xdr:col>14</xdr:col>
      <xdr:colOff>79375</xdr:colOff>
      <xdr:row>56</xdr:row>
      <xdr:rowOff>110490</xdr:rowOff>
    </xdr:to>
    <xdr:sp macro="" textlink="">
      <xdr:nvSpPr>
        <xdr:cNvPr id="365" name="円/楕円 364"/>
        <xdr:cNvSpPr/>
      </xdr:nvSpPr>
      <xdr:spPr>
        <a:xfrm>
          <a:off x="9588500" y="961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127017</xdr:rowOff>
    </xdr:from>
    <xdr:ext cx="534377" cy="259045"/>
    <xdr:sp macro="" textlink="">
      <xdr:nvSpPr>
        <xdr:cNvPr id="366" name="テキスト ボックス 365"/>
        <xdr:cNvSpPr txBox="1"/>
      </xdr:nvSpPr>
      <xdr:spPr>
        <a:xfrm>
          <a:off x="9372111" y="938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62344</xdr:rowOff>
    </xdr:from>
    <xdr:to>
      <xdr:col>12</xdr:col>
      <xdr:colOff>561975</xdr:colOff>
      <xdr:row>56</xdr:row>
      <xdr:rowOff>163944</xdr:rowOff>
    </xdr:to>
    <xdr:sp macro="" textlink="">
      <xdr:nvSpPr>
        <xdr:cNvPr id="367" name="円/楕円 366"/>
        <xdr:cNvSpPr/>
      </xdr:nvSpPr>
      <xdr:spPr>
        <a:xfrm>
          <a:off x="8699500" y="966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9021</xdr:rowOff>
    </xdr:from>
    <xdr:ext cx="534377" cy="259045"/>
    <xdr:sp macro="" textlink="">
      <xdr:nvSpPr>
        <xdr:cNvPr id="368" name="テキスト ボックス 367"/>
        <xdr:cNvSpPr txBox="1"/>
      </xdr:nvSpPr>
      <xdr:spPr>
        <a:xfrm>
          <a:off x="8483111" y="943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46038</xdr:rowOff>
    </xdr:from>
    <xdr:to>
      <xdr:col>11</xdr:col>
      <xdr:colOff>358775</xdr:colOff>
      <xdr:row>56</xdr:row>
      <xdr:rowOff>147638</xdr:rowOff>
    </xdr:to>
    <xdr:sp macro="" textlink="">
      <xdr:nvSpPr>
        <xdr:cNvPr id="369" name="円/楕円 368"/>
        <xdr:cNvSpPr/>
      </xdr:nvSpPr>
      <xdr:spPr>
        <a:xfrm>
          <a:off x="7810500" y="964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164165</xdr:rowOff>
    </xdr:from>
    <xdr:ext cx="534377" cy="259045"/>
    <xdr:sp macro="" textlink="">
      <xdr:nvSpPr>
        <xdr:cNvPr id="370" name="テキスト ボックス 369"/>
        <xdr:cNvSpPr txBox="1"/>
      </xdr:nvSpPr>
      <xdr:spPr>
        <a:xfrm>
          <a:off x="7594111" y="942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1727</xdr:rowOff>
    </xdr:from>
    <xdr:to>
      <xdr:col>10</xdr:col>
      <xdr:colOff>155575</xdr:colOff>
      <xdr:row>57</xdr:row>
      <xdr:rowOff>103327</xdr:rowOff>
    </xdr:to>
    <xdr:sp macro="" textlink="">
      <xdr:nvSpPr>
        <xdr:cNvPr id="371" name="円/楕円 370"/>
        <xdr:cNvSpPr/>
      </xdr:nvSpPr>
      <xdr:spPr>
        <a:xfrm>
          <a:off x="6921500" y="97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119854</xdr:rowOff>
    </xdr:from>
    <xdr:ext cx="469744" cy="259045"/>
    <xdr:sp macro="" textlink="">
      <xdr:nvSpPr>
        <xdr:cNvPr id="372" name="テキスト ボックス 371"/>
        <xdr:cNvSpPr txBox="1"/>
      </xdr:nvSpPr>
      <xdr:spPr>
        <a:xfrm>
          <a:off x="6737427" y="9549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152410</xdr:rowOff>
    </xdr:from>
    <xdr:to>
      <xdr:col>15</xdr:col>
      <xdr:colOff>180340</xdr:colOff>
      <xdr:row>78</xdr:row>
      <xdr:rowOff>109891</xdr:rowOff>
    </xdr:to>
    <xdr:cxnSp macro="">
      <xdr:nvCxnSpPr>
        <xdr:cNvPr id="394" name="直線コネクタ 393"/>
        <xdr:cNvCxnSpPr/>
      </xdr:nvCxnSpPr>
      <xdr:spPr>
        <a:xfrm flipV="1">
          <a:off x="10475595" y="12325360"/>
          <a:ext cx="1270" cy="1157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113718</xdr:rowOff>
    </xdr:from>
    <xdr:ext cx="378565" cy="259045"/>
    <xdr:sp macro="" textlink="">
      <xdr:nvSpPr>
        <xdr:cNvPr id="395" name="商工費最小値テキスト"/>
        <xdr:cNvSpPr txBox="1"/>
      </xdr:nvSpPr>
      <xdr:spPr>
        <a:xfrm>
          <a:off x="10528300" y="13486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15</xdr:col>
      <xdr:colOff>92075</xdr:colOff>
      <xdr:row>78</xdr:row>
      <xdr:rowOff>109891</xdr:rowOff>
    </xdr:from>
    <xdr:to>
      <xdr:col>15</xdr:col>
      <xdr:colOff>269875</xdr:colOff>
      <xdr:row>78</xdr:row>
      <xdr:rowOff>109891</xdr:rowOff>
    </xdr:to>
    <xdr:cxnSp macro="">
      <xdr:nvCxnSpPr>
        <xdr:cNvPr id="396" name="直線コネクタ 395"/>
        <xdr:cNvCxnSpPr/>
      </xdr:nvCxnSpPr>
      <xdr:spPr>
        <a:xfrm>
          <a:off x="10388600" y="13482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99087</xdr:rowOff>
    </xdr:from>
    <xdr:ext cx="534377" cy="259045"/>
    <xdr:sp macro="" textlink="">
      <xdr:nvSpPr>
        <xdr:cNvPr id="397" name="商工費最大値テキスト"/>
        <xdr:cNvSpPr txBox="1"/>
      </xdr:nvSpPr>
      <xdr:spPr>
        <a:xfrm>
          <a:off x="10528300" y="1210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25,972</a:t>
          </a:r>
          <a:endParaRPr kumimoji="1" lang="ja-JP" altLang="en-US" sz="1000" b="1">
            <a:latin typeface="ＭＳ Ｐゴシック"/>
          </a:endParaRPr>
        </a:p>
      </xdr:txBody>
    </xdr:sp>
    <xdr:clientData/>
  </xdr:oneCellAnchor>
  <xdr:twoCellAnchor>
    <xdr:from>
      <xdr:col>15</xdr:col>
      <xdr:colOff>92075</xdr:colOff>
      <xdr:row>71</xdr:row>
      <xdr:rowOff>152410</xdr:rowOff>
    </xdr:from>
    <xdr:to>
      <xdr:col>15</xdr:col>
      <xdr:colOff>269875</xdr:colOff>
      <xdr:row>71</xdr:row>
      <xdr:rowOff>152410</xdr:rowOff>
    </xdr:to>
    <xdr:cxnSp macro="">
      <xdr:nvCxnSpPr>
        <xdr:cNvPr id="398" name="直線コネクタ 397"/>
        <xdr:cNvCxnSpPr/>
      </xdr:nvCxnSpPr>
      <xdr:spPr>
        <a:xfrm>
          <a:off x="10388600" y="1232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6107</xdr:rowOff>
    </xdr:from>
    <xdr:to>
      <xdr:col>15</xdr:col>
      <xdr:colOff>180975</xdr:colOff>
      <xdr:row>76</xdr:row>
      <xdr:rowOff>162514</xdr:rowOff>
    </xdr:to>
    <xdr:cxnSp macro="">
      <xdr:nvCxnSpPr>
        <xdr:cNvPr id="399" name="直線コネクタ 398"/>
        <xdr:cNvCxnSpPr/>
      </xdr:nvCxnSpPr>
      <xdr:spPr>
        <a:xfrm flipV="1">
          <a:off x="9639300" y="13036307"/>
          <a:ext cx="838200" cy="15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142719</xdr:rowOff>
    </xdr:from>
    <xdr:ext cx="469744" cy="259045"/>
    <xdr:sp macro="" textlink="">
      <xdr:nvSpPr>
        <xdr:cNvPr id="400" name="商工費平均値テキスト"/>
        <xdr:cNvSpPr txBox="1"/>
      </xdr:nvSpPr>
      <xdr:spPr>
        <a:xfrm>
          <a:off x="10528300" y="13001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9,601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164292</xdr:rowOff>
    </xdr:from>
    <xdr:to>
      <xdr:col>15</xdr:col>
      <xdr:colOff>231775</xdr:colOff>
      <xdr:row>76</xdr:row>
      <xdr:rowOff>94442</xdr:rowOff>
    </xdr:to>
    <xdr:sp macro="" textlink="">
      <xdr:nvSpPr>
        <xdr:cNvPr id="401" name="フローチャート : 判断 400"/>
        <xdr:cNvSpPr/>
      </xdr:nvSpPr>
      <xdr:spPr>
        <a:xfrm>
          <a:off x="104267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162514</xdr:rowOff>
    </xdr:from>
    <xdr:to>
      <xdr:col>14</xdr:col>
      <xdr:colOff>28575</xdr:colOff>
      <xdr:row>77</xdr:row>
      <xdr:rowOff>49678</xdr:rowOff>
    </xdr:to>
    <xdr:cxnSp macro="">
      <xdr:nvCxnSpPr>
        <xdr:cNvPr id="402" name="直線コネクタ 401"/>
        <xdr:cNvCxnSpPr/>
      </xdr:nvCxnSpPr>
      <xdr:spPr>
        <a:xfrm flipV="1">
          <a:off x="8750300" y="13192714"/>
          <a:ext cx="889000" cy="5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145730</xdr:rowOff>
    </xdr:from>
    <xdr:to>
      <xdr:col>14</xdr:col>
      <xdr:colOff>79375</xdr:colOff>
      <xdr:row>76</xdr:row>
      <xdr:rowOff>75881</xdr:rowOff>
    </xdr:to>
    <xdr:sp macro="" textlink="">
      <xdr:nvSpPr>
        <xdr:cNvPr id="403" name="フローチャート : 判断 402"/>
        <xdr:cNvSpPr/>
      </xdr:nvSpPr>
      <xdr:spPr>
        <a:xfrm>
          <a:off x="9588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92407</xdr:rowOff>
    </xdr:from>
    <xdr:ext cx="534377" cy="259045"/>
    <xdr:sp macro="" textlink="">
      <xdr:nvSpPr>
        <xdr:cNvPr id="404" name="テキスト ボックス 403"/>
        <xdr:cNvSpPr txBox="1"/>
      </xdr:nvSpPr>
      <xdr:spPr>
        <a:xfrm>
          <a:off x="9372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67737</xdr:rowOff>
    </xdr:from>
    <xdr:to>
      <xdr:col>12</xdr:col>
      <xdr:colOff>511175</xdr:colOff>
      <xdr:row>77</xdr:row>
      <xdr:rowOff>49678</xdr:rowOff>
    </xdr:to>
    <xdr:cxnSp macro="">
      <xdr:nvCxnSpPr>
        <xdr:cNvPr id="405" name="直線コネクタ 404"/>
        <xdr:cNvCxnSpPr/>
      </xdr:nvCxnSpPr>
      <xdr:spPr>
        <a:xfrm>
          <a:off x="7861300" y="13097937"/>
          <a:ext cx="889000" cy="15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52232</xdr:rowOff>
    </xdr:from>
    <xdr:to>
      <xdr:col>12</xdr:col>
      <xdr:colOff>561975</xdr:colOff>
      <xdr:row>76</xdr:row>
      <xdr:rowOff>153832</xdr:rowOff>
    </xdr:to>
    <xdr:sp macro="" textlink="">
      <xdr:nvSpPr>
        <xdr:cNvPr id="406" name="フローチャート : 判断 405"/>
        <xdr:cNvSpPr/>
      </xdr:nvSpPr>
      <xdr:spPr>
        <a:xfrm>
          <a:off x="8699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170359</xdr:rowOff>
    </xdr:from>
    <xdr:ext cx="469744" cy="259045"/>
    <xdr:sp macro="" textlink="">
      <xdr:nvSpPr>
        <xdr:cNvPr id="407" name="テキスト ボックス 406"/>
        <xdr:cNvSpPr txBox="1"/>
      </xdr:nvSpPr>
      <xdr:spPr>
        <a:xfrm>
          <a:off x="8515427"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67737</xdr:rowOff>
    </xdr:from>
    <xdr:to>
      <xdr:col>11</xdr:col>
      <xdr:colOff>307975</xdr:colOff>
      <xdr:row>77</xdr:row>
      <xdr:rowOff>13787</xdr:rowOff>
    </xdr:to>
    <xdr:cxnSp macro="">
      <xdr:nvCxnSpPr>
        <xdr:cNvPr id="408" name="直線コネクタ 407"/>
        <xdr:cNvCxnSpPr/>
      </xdr:nvCxnSpPr>
      <xdr:spPr>
        <a:xfrm flipV="1">
          <a:off x="6972300" y="13097937"/>
          <a:ext cx="889000" cy="1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38379</xdr:rowOff>
    </xdr:from>
    <xdr:to>
      <xdr:col>11</xdr:col>
      <xdr:colOff>358775</xdr:colOff>
      <xdr:row>76</xdr:row>
      <xdr:rowOff>139979</xdr:rowOff>
    </xdr:to>
    <xdr:sp macro="" textlink="">
      <xdr:nvSpPr>
        <xdr:cNvPr id="409" name="フローチャート : 判断 408"/>
        <xdr:cNvSpPr/>
      </xdr:nvSpPr>
      <xdr:spPr>
        <a:xfrm>
          <a:off x="7810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131106</xdr:rowOff>
    </xdr:from>
    <xdr:ext cx="469744" cy="259045"/>
    <xdr:sp macro="" textlink="">
      <xdr:nvSpPr>
        <xdr:cNvPr id="410" name="テキスト ボックス 409"/>
        <xdr:cNvSpPr txBox="1"/>
      </xdr:nvSpPr>
      <xdr:spPr>
        <a:xfrm>
          <a:off x="7626427" y="131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51364</xdr:rowOff>
    </xdr:from>
    <xdr:to>
      <xdr:col>10</xdr:col>
      <xdr:colOff>155575</xdr:colOff>
      <xdr:row>76</xdr:row>
      <xdr:rowOff>152964</xdr:rowOff>
    </xdr:to>
    <xdr:sp macro="" textlink="">
      <xdr:nvSpPr>
        <xdr:cNvPr id="411" name="フローチャート : 判断 410"/>
        <xdr:cNvSpPr/>
      </xdr:nvSpPr>
      <xdr:spPr>
        <a:xfrm>
          <a:off x="6921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169491</xdr:rowOff>
    </xdr:from>
    <xdr:ext cx="469744" cy="259045"/>
    <xdr:sp macro="" textlink="">
      <xdr:nvSpPr>
        <xdr:cNvPr id="412" name="テキスト ボックス 411"/>
        <xdr:cNvSpPr txBox="1"/>
      </xdr:nvSpPr>
      <xdr:spPr>
        <a:xfrm>
          <a:off x="6737427" y="128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126756</xdr:rowOff>
    </xdr:from>
    <xdr:to>
      <xdr:col>15</xdr:col>
      <xdr:colOff>231775</xdr:colOff>
      <xdr:row>76</xdr:row>
      <xdr:rowOff>56905</xdr:rowOff>
    </xdr:to>
    <xdr:sp macro="" textlink="">
      <xdr:nvSpPr>
        <xdr:cNvPr id="418" name="円/楕円 417"/>
        <xdr:cNvSpPr/>
      </xdr:nvSpPr>
      <xdr:spPr>
        <a:xfrm>
          <a:off x="10426700" y="129855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149633</xdr:rowOff>
    </xdr:from>
    <xdr:ext cx="534377" cy="259045"/>
    <xdr:sp macro="" textlink="">
      <xdr:nvSpPr>
        <xdr:cNvPr id="419" name="商工費該当値テキスト"/>
        <xdr:cNvSpPr txBox="1"/>
      </xdr:nvSpPr>
      <xdr:spPr>
        <a:xfrm>
          <a:off x="10528300" y="128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10,422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111714</xdr:rowOff>
    </xdr:from>
    <xdr:to>
      <xdr:col>14</xdr:col>
      <xdr:colOff>79375</xdr:colOff>
      <xdr:row>77</xdr:row>
      <xdr:rowOff>41864</xdr:rowOff>
    </xdr:to>
    <xdr:sp macro="" textlink="">
      <xdr:nvSpPr>
        <xdr:cNvPr id="420" name="円/楕円 419"/>
        <xdr:cNvSpPr/>
      </xdr:nvSpPr>
      <xdr:spPr>
        <a:xfrm>
          <a:off x="9588500" y="1314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32991</xdr:rowOff>
    </xdr:from>
    <xdr:ext cx="469744" cy="259045"/>
    <xdr:sp macro="" textlink="">
      <xdr:nvSpPr>
        <xdr:cNvPr id="421" name="テキスト ボックス 420"/>
        <xdr:cNvSpPr txBox="1"/>
      </xdr:nvSpPr>
      <xdr:spPr>
        <a:xfrm>
          <a:off x="9404427" y="1323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170328</xdr:rowOff>
    </xdr:from>
    <xdr:to>
      <xdr:col>12</xdr:col>
      <xdr:colOff>561975</xdr:colOff>
      <xdr:row>77</xdr:row>
      <xdr:rowOff>100478</xdr:rowOff>
    </xdr:to>
    <xdr:sp macro="" textlink="">
      <xdr:nvSpPr>
        <xdr:cNvPr id="422" name="円/楕円 421"/>
        <xdr:cNvSpPr/>
      </xdr:nvSpPr>
      <xdr:spPr>
        <a:xfrm>
          <a:off x="8699500" y="132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91605</xdr:rowOff>
    </xdr:from>
    <xdr:ext cx="469744" cy="259045"/>
    <xdr:sp macro="" textlink="">
      <xdr:nvSpPr>
        <xdr:cNvPr id="423" name="テキスト ボックス 422"/>
        <xdr:cNvSpPr txBox="1"/>
      </xdr:nvSpPr>
      <xdr:spPr>
        <a:xfrm>
          <a:off x="8515427" y="1329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5,719</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16937</xdr:rowOff>
    </xdr:from>
    <xdr:to>
      <xdr:col>11</xdr:col>
      <xdr:colOff>358775</xdr:colOff>
      <xdr:row>76</xdr:row>
      <xdr:rowOff>118537</xdr:rowOff>
    </xdr:to>
    <xdr:sp macro="" textlink="">
      <xdr:nvSpPr>
        <xdr:cNvPr id="424" name="円/楕円 423"/>
        <xdr:cNvSpPr/>
      </xdr:nvSpPr>
      <xdr:spPr>
        <a:xfrm>
          <a:off x="7810500" y="1304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135064</xdr:rowOff>
    </xdr:from>
    <xdr:ext cx="469744" cy="259045"/>
    <xdr:sp macro="" textlink="">
      <xdr:nvSpPr>
        <xdr:cNvPr id="425" name="テキスト ボックス 424"/>
        <xdr:cNvSpPr txBox="1"/>
      </xdr:nvSpPr>
      <xdr:spPr>
        <a:xfrm>
          <a:off x="7626427" y="1282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9,074</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134437</xdr:rowOff>
    </xdr:from>
    <xdr:to>
      <xdr:col>10</xdr:col>
      <xdr:colOff>155575</xdr:colOff>
      <xdr:row>77</xdr:row>
      <xdr:rowOff>64587</xdr:rowOff>
    </xdr:to>
    <xdr:sp macro="" textlink="">
      <xdr:nvSpPr>
        <xdr:cNvPr id="426" name="円/楕円 425"/>
        <xdr:cNvSpPr/>
      </xdr:nvSpPr>
      <xdr:spPr>
        <a:xfrm>
          <a:off x="6921500" y="1316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55714</xdr:rowOff>
    </xdr:from>
    <xdr:ext cx="469744" cy="259045"/>
    <xdr:sp macro="" textlink="">
      <xdr:nvSpPr>
        <xdr:cNvPr id="427" name="テキスト ボックス 426"/>
        <xdr:cNvSpPr txBox="1"/>
      </xdr:nvSpPr>
      <xdr:spPr>
        <a:xfrm>
          <a:off x="6737427" y="1325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1" name="テキスト ボックス 44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3" name="テキスト ボックス 44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5" name="テキスト ボックス 44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135432</xdr:rowOff>
    </xdr:from>
    <xdr:to>
      <xdr:col>15</xdr:col>
      <xdr:colOff>180340</xdr:colOff>
      <xdr:row>98</xdr:row>
      <xdr:rowOff>94042</xdr:rowOff>
    </xdr:to>
    <xdr:cxnSp macro="">
      <xdr:nvCxnSpPr>
        <xdr:cNvPr id="449" name="直線コネクタ 448"/>
        <xdr:cNvCxnSpPr/>
      </xdr:nvCxnSpPr>
      <xdr:spPr>
        <a:xfrm flipV="1">
          <a:off x="10475595" y="15737382"/>
          <a:ext cx="1270" cy="115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97869</xdr:rowOff>
    </xdr:from>
    <xdr:ext cx="534377" cy="259045"/>
    <xdr:sp macro="" textlink="">
      <xdr:nvSpPr>
        <xdr:cNvPr id="450" name="土木費最小値テキスト"/>
        <xdr:cNvSpPr txBox="1"/>
      </xdr:nvSpPr>
      <xdr:spPr>
        <a:xfrm>
          <a:off x="10528300" y="1689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19,973</a:t>
          </a:r>
          <a:endParaRPr kumimoji="1" lang="ja-JP" altLang="en-US" sz="1000" b="1">
            <a:latin typeface="ＭＳ Ｐゴシック"/>
          </a:endParaRPr>
        </a:p>
      </xdr:txBody>
    </xdr:sp>
    <xdr:clientData/>
  </xdr:oneCellAnchor>
  <xdr:twoCellAnchor>
    <xdr:from>
      <xdr:col>15</xdr:col>
      <xdr:colOff>92075</xdr:colOff>
      <xdr:row>98</xdr:row>
      <xdr:rowOff>94042</xdr:rowOff>
    </xdr:from>
    <xdr:to>
      <xdr:col>15</xdr:col>
      <xdr:colOff>269875</xdr:colOff>
      <xdr:row>98</xdr:row>
      <xdr:rowOff>94042</xdr:rowOff>
    </xdr:to>
    <xdr:cxnSp macro="">
      <xdr:nvCxnSpPr>
        <xdr:cNvPr id="451" name="直線コネクタ 450"/>
        <xdr:cNvCxnSpPr/>
      </xdr:nvCxnSpPr>
      <xdr:spPr>
        <a:xfrm>
          <a:off x="10388600" y="1689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82109</xdr:rowOff>
    </xdr:from>
    <xdr:ext cx="599010" cy="259045"/>
    <xdr:sp macro="" textlink="">
      <xdr:nvSpPr>
        <xdr:cNvPr id="452" name="土木費最大値テキスト"/>
        <xdr:cNvSpPr txBox="1"/>
      </xdr:nvSpPr>
      <xdr:spPr>
        <a:xfrm>
          <a:off x="10528300" y="1551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526,867</a:t>
          </a:r>
          <a:endParaRPr kumimoji="1" lang="ja-JP" altLang="en-US" sz="1000" b="1">
            <a:latin typeface="ＭＳ Ｐゴシック"/>
          </a:endParaRPr>
        </a:p>
      </xdr:txBody>
    </xdr:sp>
    <xdr:clientData/>
  </xdr:oneCellAnchor>
  <xdr:twoCellAnchor>
    <xdr:from>
      <xdr:col>15</xdr:col>
      <xdr:colOff>92075</xdr:colOff>
      <xdr:row>91</xdr:row>
      <xdr:rowOff>135432</xdr:rowOff>
    </xdr:from>
    <xdr:to>
      <xdr:col>15</xdr:col>
      <xdr:colOff>269875</xdr:colOff>
      <xdr:row>91</xdr:row>
      <xdr:rowOff>135432</xdr:rowOff>
    </xdr:to>
    <xdr:cxnSp macro="">
      <xdr:nvCxnSpPr>
        <xdr:cNvPr id="453" name="直線コネクタ 452"/>
        <xdr:cNvCxnSpPr/>
      </xdr:nvCxnSpPr>
      <xdr:spPr>
        <a:xfrm>
          <a:off x="10388600" y="1573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22929</xdr:rowOff>
    </xdr:from>
    <xdr:to>
      <xdr:col>15</xdr:col>
      <xdr:colOff>180975</xdr:colOff>
      <xdr:row>98</xdr:row>
      <xdr:rowOff>28566</xdr:rowOff>
    </xdr:to>
    <xdr:cxnSp macro="">
      <xdr:nvCxnSpPr>
        <xdr:cNvPr id="454" name="直線コネクタ 453"/>
        <xdr:cNvCxnSpPr/>
      </xdr:nvCxnSpPr>
      <xdr:spPr>
        <a:xfrm flipV="1">
          <a:off x="9639300" y="16825029"/>
          <a:ext cx="838200" cy="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143484</xdr:rowOff>
    </xdr:from>
    <xdr:ext cx="534377" cy="259045"/>
    <xdr:sp macro="" textlink="">
      <xdr:nvSpPr>
        <xdr:cNvPr id="455" name="土木費平均値テキスト"/>
        <xdr:cNvSpPr txBox="1"/>
      </xdr:nvSpPr>
      <xdr:spPr>
        <a:xfrm>
          <a:off x="10528300" y="1660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61,130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120607</xdr:rowOff>
    </xdr:from>
    <xdr:to>
      <xdr:col>15</xdr:col>
      <xdr:colOff>231775</xdr:colOff>
      <xdr:row>98</xdr:row>
      <xdr:rowOff>50757</xdr:rowOff>
    </xdr:to>
    <xdr:sp macro="" textlink="">
      <xdr:nvSpPr>
        <xdr:cNvPr id="456" name="フローチャート : 判断 455"/>
        <xdr:cNvSpPr/>
      </xdr:nvSpPr>
      <xdr:spPr>
        <a:xfrm>
          <a:off x="104267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14408</xdr:rowOff>
    </xdr:from>
    <xdr:to>
      <xdr:col>14</xdr:col>
      <xdr:colOff>28575</xdr:colOff>
      <xdr:row>98</xdr:row>
      <xdr:rowOff>28566</xdr:rowOff>
    </xdr:to>
    <xdr:cxnSp macro="">
      <xdr:nvCxnSpPr>
        <xdr:cNvPr id="457" name="直線コネクタ 456"/>
        <xdr:cNvCxnSpPr/>
      </xdr:nvCxnSpPr>
      <xdr:spPr>
        <a:xfrm>
          <a:off x="8750300" y="16816508"/>
          <a:ext cx="889000" cy="1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168483</xdr:rowOff>
    </xdr:from>
    <xdr:to>
      <xdr:col>14</xdr:col>
      <xdr:colOff>79375</xdr:colOff>
      <xdr:row>98</xdr:row>
      <xdr:rowOff>98633</xdr:rowOff>
    </xdr:to>
    <xdr:sp macro="" textlink="">
      <xdr:nvSpPr>
        <xdr:cNvPr id="458" name="フローチャート : 判断 457"/>
        <xdr:cNvSpPr/>
      </xdr:nvSpPr>
      <xdr:spPr>
        <a:xfrm>
          <a:off x="9588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89760</xdr:rowOff>
    </xdr:from>
    <xdr:ext cx="534377" cy="259045"/>
    <xdr:sp macro="" textlink="">
      <xdr:nvSpPr>
        <xdr:cNvPr id="459" name="テキスト ボックス 458"/>
        <xdr:cNvSpPr txBox="1"/>
      </xdr:nvSpPr>
      <xdr:spPr>
        <a:xfrm>
          <a:off x="9372111" y="1689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150992</xdr:rowOff>
    </xdr:from>
    <xdr:to>
      <xdr:col>12</xdr:col>
      <xdr:colOff>511175</xdr:colOff>
      <xdr:row>98</xdr:row>
      <xdr:rowOff>14408</xdr:rowOff>
    </xdr:to>
    <xdr:cxnSp macro="">
      <xdr:nvCxnSpPr>
        <xdr:cNvPr id="460" name="直線コネクタ 459"/>
        <xdr:cNvCxnSpPr/>
      </xdr:nvCxnSpPr>
      <xdr:spPr>
        <a:xfrm>
          <a:off x="7861300" y="16781642"/>
          <a:ext cx="889000" cy="3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167120</xdr:rowOff>
    </xdr:from>
    <xdr:to>
      <xdr:col>12</xdr:col>
      <xdr:colOff>561975</xdr:colOff>
      <xdr:row>98</xdr:row>
      <xdr:rowOff>97270</xdr:rowOff>
    </xdr:to>
    <xdr:sp macro="" textlink="">
      <xdr:nvSpPr>
        <xdr:cNvPr id="461" name="フローチャート : 判断 460"/>
        <xdr:cNvSpPr/>
      </xdr:nvSpPr>
      <xdr:spPr>
        <a:xfrm>
          <a:off x="8699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88397</xdr:rowOff>
    </xdr:from>
    <xdr:ext cx="534377" cy="259045"/>
    <xdr:sp macro="" textlink="">
      <xdr:nvSpPr>
        <xdr:cNvPr id="462" name="テキスト ボックス 461"/>
        <xdr:cNvSpPr txBox="1"/>
      </xdr:nvSpPr>
      <xdr:spPr>
        <a:xfrm>
          <a:off x="8483111" y="1689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150992</xdr:rowOff>
    </xdr:from>
    <xdr:to>
      <xdr:col>11</xdr:col>
      <xdr:colOff>307975</xdr:colOff>
      <xdr:row>98</xdr:row>
      <xdr:rowOff>7245</xdr:rowOff>
    </xdr:to>
    <xdr:cxnSp macro="">
      <xdr:nvCxnSpPr>
        <xdr:cNvPr id="463" name="直線コネクタ 462"/>
        <xdr:cNvCxnSpPr/>
      </xdr:nvCxnSpPr>
      <xdr:spPr>
        <a:xfrm flipV="1">
          <a:off x="6972300" y="16781642"/>
          <a:ext cx="889000" cy="2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162164</xdr:rowOff>
    </xdr:from>
    <xdr:to>
      <xdr:col>11</xdr:col>
      <xdr:colOff>358775</xdr:colOff>
      <xdr:row>98</xdr:row>
      <xdr:rowOff>92314</xdr:rowOff>
    </xdr:to>
    <xdr:sp macro="" textlink="">
      <xdr:nvSpPr>
        <xdr:cNvPr id="464" name="フローチャート : 判断 463"/>
        <xdr:cNvSpPr/>
      </xdr:nvSpPr>
      <xdr:spPr>
        <a:xfrm>
          <a:off x="7810500" y="1679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83441</xdr:rowOff>
    </xdr:from>
    <xdr:ext cx="534377" cy="259045"/>
    <xdr:sp macro="" textlink="">
      <xdr:nvSpPr>
        <xdr:cNvPr id="465" name="テキスト ボックス 464"/>
        <xdr:cNvSpPr txBox="1"/>
      </xdr:nvSpPr>
      <xdr:spPr>
        <a:xfrm>
          <a:off x="7594111" y="1688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169422</xdr:rowOff>
    </xdr:from>
    <xdr:to>
      <xdr:col>10</xdr:col>
      <xdr:colOff>155575</xdr:colOff>
      <xdr:row>98</xdr:row>
      <xdr:rowOff>99572</xdr:rowOff>
    </xdr:to>
    <xdr:sp macro="" textlink="">
      <xdr:nvSpPr>
        <xdr:cNvPr id="466" name="フローチャート : 判断 465"/>
        <xdr:cNvSpPr/>
      </xdr:nvSpPr>
      <xdr:spPr>
        <a:xfrm>
          <a:off x="6921500" y="1680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90699</xdr:rowOff>
    </xdr:from>
    <xdr:ext cx="534377" cy="259045"/>
    <xdr:sp macro="" textlink="">
      <xdr:nvSpPr>
        <xdr:cNvPr id="467" name="テキスト ボックス 466"/>
        <xdr:cNvSpPr txBox="1"/>
      </xdr:nvSpPr>
      <xdr:spPr>
        <a:xfrm>
          <a:off x="6705111" y="1689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143579</xdr:rowOff>
    </xdr:from>
    <xdr:to>
      <xdr:col>15</xdr:col>
      <xdr:colOff>231775</xdr:colOff>
      <xdr:row>98</xdr:row>
      <xdr:rowOff>73729</xdr:rowOff>
    </xdr:to>
    <xdr:sp macro="" textlink="">
      <xdr:nvSpPr>
        <xdr:cNvPr id="473" name="円/楕円 472"/>
        <xdr:cNvSpPr/>
      </xdr:nvSpPr>
      <xdr:spPr>
        <a:xfrm>
          <a:off x="10426700" y="1677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99034</xdr:rowOff>
    </xdr:from>
    <xdr:ext cx="534377" cy="259045"/>
    <xdr:sp macro="" textlink="">
      <xdr:nvSpPr>
        <xdr:cNvPr id="474" name="土木費該当値テキスト"/>
        <xdr:cNvSpPr txBox="1"/>
      </xdr:nvSpPr>
      <xdr:spPr>
        <a:xfrm>
          <a:off x="10528300" y="1672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51,081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149216</xdr:rowOff>
    </xdr:from>
    <xdr:to>
      <xdr:col>14</xdr:col>
      <xdr:colOff>79375</xdr:colOff>
      <xdr:row>98</xdr:row>
      <xdr:rowOff>79366</xdr:rowOff>
    </xdr:to>
    <xdr:sp macro="" textlink="">
      <xdr:nvSpPr>
        <xdr:cNvPr id="475" name="円/楕円 474"/>
        <xdr:cNvSpPr/>
      </xdr:nvSpPr>
      <xdr:spPr>
        <a:xfrm>
          <a:off x="9588500" y="1677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95893</xdr:rowOff>
    </xdr:from>
    <xdr:ext cx="534377" cy="259045"/>
    <xdr:sp macro="" textlink="">
      <xdr:nvSpPr>
        <xdr:cNvPr id="476" name="テキスト ボックス 475"/>
        <xdr:cNvSpPr txBox="1"/>
      </xdr:nvSpPr>
      <xdr:spPr>
        <a:xfrm>
          <a:off x="9372111" y="1655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48,615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135058</xdr:rowOff>
    </xdr:from>
    <xdr:to>
      <xdr:col>12</xdr:col>
      <xdr:colOff>561975</xdr:colOff>
      <xdr:row>98</xdr:row>
      <xdr:rowOff>65208</xdr:rowOff>
    </xdr:to>
    <xdr:sp macro="" textlink="">
      <xdr:nvSpPr>
        <xdr:cNvPr id="477" name="円/楕円 476"/>
        <xdr:cNvSpPr/>
      </xdr:nvSpPr>
      <xdr:spPr>
        <a:xfrm>
          <a:off x="8699500" y="1676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81735</xdr:rowOff>
    </xdr:from>
    <xdr:ext cx="534377" cy="259045"/>
    <xdr:sp macro="" textlink="">
      <xdr:nvSpPr>
        <xdr:cNvPr id="478" name="テキスト ボックス 477"/>
        <xdr:cNvSpPr txBox="1"/>
      </xdr:nvSpPr>
      <xdr:spPr>
        <a:xfrm>
          <a:off x="8483111" y="1654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54,808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100192</xdr:rowOff>
    </xdr:from>
    <xdr:to>
      <xdr:col>11</xdr:col>
      <xdr:colOff>358775</xdr:colOff>
      <xdr:row>98</xdr:row>
      <xdr:rowOff>30342</xdr:rowOff>
    </xdr:to>
    <xdr:sp macro="" textlink="">
      <xdr:nvSpPr>
        <xdr:cNvPr id="479" name="円/楕円 478"/>
        <xdr:cNvSpPr/>
      </xdr:nvSpPr>
      <xdr:spPr>
        <a:xfrm>
          <a:off x="7810500" y="1673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46869</xdr:rowOff>
    </xdr:from>
    <xdr:ext cx="534377" cy="259045"/>
    <xdr:sp macro="" textlink="">
      <xdr:nvSpPr>
        <xdr:cNvPr id="480" name="テキスト ボックス 479"/>
        <xdr:cNvSpPr txBox="1"/>
      </xdr:nvSpPr>
      <xdr:spPr>
        <a:xfrm>
          <a:off x="7594111" y="1650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70,060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127895</xdr:rowOff>
    </xdr:from>
    <xdr:to>
      <xdr:col>10</xdr:col>
      <xdr:colOff>155575</xdr:colOff>
      <xdr:row>98</xdr:row>
      <xdr:rowOff>58045</xdr:rowOff>
    </xdr:to>
    <xdr:sp macro="" textlink="">
      <xdr:nvSpPr>
        <xdr:cNvPr id="481" name="円/楕円 480"/>
        <xdr:cNvSpPr/>
      </xdr:nvSpPr>
      <xdr:spPr>
        <a:xfrm>
          <a:off x="6921500" y="16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74572</xdr:rowOff>
    </xdr:from>
    <xdr:ext cx="534377" cy="259045"/>
    <xdr:sp macro="" textlink="">
      <xdr:nvSpPr>
        <xdr:cNvPr id="482" name="テキスト ボックス 481"/>
        <xdr:cNvSpPr txBox="1"/>
      </xdr:nvSpPr>
      <xdr:spPr>
        <a:xfrm>
          <a:off x="6705111" y="1653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3" name="テキスト ボックス 49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5" name="テキスト ボックス 49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51918</xdr:rowOff>
    </xdr:from>
    <xdr:to>
      <xdr:col>23</xdr:col>
      <xdr:colOff>516889</xdr:colOff>
      <xdr:row>39</xdr:row>
      <xdr:rowOff>19731</xdr:rowOff>
    </xdr:to>
    <xdr:cxnSp macro="">
      <xdr:nvCxnSpPr>
        <xdr:cNvPr id="505" name="直線コネクタ 504"/>
        <xdr:cNvCxnSpPr/>
      </xdr:nvCxnSpPr>
      <xdr:spPr>
        <a:xfrm flipV="1">
          <a:off x="16317595" y="5195418"/>
          <a:ext cx="1269" cy="1510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23558</xdr:rowOff>
    </xdr:from>
    <xdr:ext cx="469744" cy="259045"/>
    <xdr:sp macro="" textlink="">
      <xdr:nvSpPr>
        <xdr:cNvPr id="506" name="消防費最小値テキスト"/>
        <xdr:cNvSpPr txBox="1"/>
      </xdr:nvSpPr>
      <xdr:spPr>
        <a:xfrm>
          <a:off x="16370300" y="671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9,437</a:t>
          </a:r>
          <a:endParaRPr kumimoji="1" lang="ja-JP" altLang="en-US" sz="1000" b="1">
            <a:latin typeface="ＭＳ Ｐゴシック"/>
          </a:endParaRPr>
        </a:p>
      </xdr:txBody>
    </xdr:sp>
    <xdr:clientData/>
  </xdr:oneCellAnchor>
  <xdr:twoCellAnchor>
    <xdr:from>
      <xdr:col>23</xdr:col>
      <xdr:colOff>428625</xdr:colOff>
      <xdr:row>39</xdr:row>
      <xdr:rowOff>19731</xdr:rowOff>
    </xdr:from>
    <xdr:to>
      <xdr:col>23</xdr:col>
      <xdr:colOff>606425</xdr:colOff>
      <xdr:row>39</xdr:row>
      <xdr:rowOff>19731</xdr:rowOff>
    </xdr:to>
    <xdr:cxnSp macro="">
      <xdr:nvCxnSpPr>
        <xdr:cNvPr id="507" name="直線コネクタ 506"/>
        <xdr:cNvCxnSpPr/>
      </xdr:nvCxnSpPr>
      <xdr:spPr>
        <a:xfrm>
          <a:off x="16230600" y="670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170045</xdr:rowOff>
    </xdr:from>
    <xdr:ext cx="534377" cy="259045"/>
    <xdr:sp macro="" textlink="">
      <xdr:nvSpPr>
        <xdr:cNvPr id="508" name="消防費最大値テキスト"/>
        <xdr:cNvSpPr txBox="1"/>
      </xdr:nvSpPr>
      <xdr:spPr>
        <a:xfrm>
          <a:off x="16370300" y="497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25,960</a:t>
          </a:r>
          <a:endParaRPr kumimoji="1" lang="ja-JP" altLang="en-US" sz="1000" b="1">
            <a:latin typeface="ＭＳ Ｐゴシック"/>
          </a:endParaRPr>
        </a:p>
      </xdr:txBody>
    </xdr:sp>
    <xdr:clientData/>
  </xdr:oneCellAnchor>
  <xdr:twoCellAnchor>
    <xdr:from>
      <xdr:col>23</xdr:col>
      <xdr:colOff>428625</xdr:colOff>
      <xdr:row>30</xdr:row>
      <xdr:rowOff>51918</xdr:rowOff>
    </xdr:from>
    <xdr:to>
      <xdr:col>23</xdr:col>
      <xdr:colOff>606425</xdr:colOff>
      <xdr:row>30</xdr:row>
      <xdr:rowOff>51918</xdr:rowOff>
    </xdr:to>
    <xdr:cxnSp macro="">
      <xdr:nvCxnSpPr>
        <xdr:cNvPr id="509" name="直線コネクタ 508"/>
        <xdr:cNvCxnSpPr/>
      </xdr:nvCxnSpPr>
      <xdr:spPr>
        <a:xfrm>
          <a:off x="16230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147289</xdr:rowOff>
    </xdr:from>
    <xdr:to>
      <xdr:col>23</xdr:col>
      <xdr:colOff>517525</xdr:colOff>
      <xdr:row>34</xdr:row>
      <xdr:rowOff>104038</xdr:rowOff>
    </xdr:to>
    <xdr:cxnSp macro="">
      <xdr:nvCxnSpPr>
        <xdr:cNvPr id="510" name="直線コネクタ 509"/>
        <xdr:cNvCxnSpPr/>
      </xdr:nvCxnSpPr>
      <xdr:spPr>
        <a:xfrm>
          <a:off x="15481300" y="5462239"/>
          <a:ext cx="838200" cy="47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155841</xdr:rowOff>
    </xdr:from>
    <xdr:ext cx="534377" cy="259045"/>
    <xdr:sp macro="" textlink="">
      <xdr:nvSpPr>
        <xdr:cNvPr id="511" name="消防費平均値テキスト"/>
        <xdr:cNvSpPr txBox="1"/>
      </xdr:nvSpPr>
      <xdr:spPr>
        <a:xfrm>
          <a:off x="16370300" y="6156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5964</xdr:rowOff>
    </xdr:from>
    <xdr:to>
      <xdr:col>23</xdr:col>
      <xdr:colOff>568325</xdr:colOff>
      <xdr:row>36</xdr:row>
      <xdr:rowOff>107564</xdr:rowOff>
    </xdr:to>
    <xdr:sp macro="" textlink="">
      <xdr:nvSpPr>
        <xdr:cNvPr id="512" name="フローチャート : 判断 511"/>
        <xdr:cNvSpPr/>
      </xdr:nvSpPr>
      <xdr:spPr>
        <a:xfrm>
          <a:off x="16268700" y="617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147289</xdr:rowOff>
    </xdr:from>
    <xdr:to>
      <xdr:col>22</xdr:col>
      <xdr:colOff>365125</xdr:colOff>
      <xdr:row>36</xdr:row>
      <xdr:rowOff>92608</xdr:rowOff>
    </xdr:to>
    <xdr:cxnSp macro="">
      <xdr:nvCxnSpPr>
        <xdr:cNvPr id="513" name="直線コネクタ 512"/>
        <xdr:cNvCxnSpPr/>
      </xdr:nvCxnSpPr>
      <xdr:spPr>
        <a:xfrm flipV="1">
          <a:off x="14592300" y="5462239"/>
          <a:ext cx="889000" cy="80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65125</xdr:rowOff>
    </xdr:from>
    <xdr:to>
      <xdr:col>22</xdr:col>
      <xdr:colOff>415925</xdr:colOff>
      <xdr:row>35</xdr:row>
      <xdr:rowOff>166725</xdr:rowOff>
    </xdr:to>
    <xdr:sp macro="" textlink="">
      <xdr:nvSpPr>
        <xdr:cNvPr id="514" name="フローチャート : 判断 513"/>
        <xdr:cNvSpPr/>
      </xdr:nvSpPr>
      <xdr:spPr>
        <a:xfrm>
          <a:off x="15430500" y="60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157852</xdr:rowOff>
    </xdr:from>
    <xdr:ext cx="534377" cy="259045"/>
    <xdr:sp macro="" textlink="">
      <xdr:nvSpPr>
        <xdr:cNvPr id="515" name="テキスト ボックス 514"/>
        <xdr:cNvSpPr txBox="1"/>
      </xdr:nvSpPr>
      <xdr:spPr>
        <a:xfrm>
          <a:off x="15214111" y="615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92608</xdr:rowOff>
    </xdr:from>
    <xdr:to>
      <xdr:col>21</xdr:col>
      <xdr:colOff>161925</xdr:colOff>
      <xdr:row>37</xdr:row>
      <xdr:rowOff>145461</xdr:rowOff>
    </xdr:to>
    <xdr:cxnSp macro="">
      <xdr:nvCxnSpPr>
        <xdr:cNvPr id="516" name="直線コネクタ 515"/>
        <xdr:cNvCxnSpPr/>
      </xdr:nvCxnSpPr>
      <xdr:spPr>
        <a:xfrm flipV="1">
          <a:off x="13703300" y="6264808"/>
          <a:ext cx="889000" cy="22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1392</xdr:rowOff>
    </xdr:from>
    <xdr:to>
      <xdr:col>21</xdr:col>
      <xdr:colOff>212725</xdr:colOff>
      <xdr:row>36</xdr:row>
      <xdr:rowOff>102992</xdr:rowOff>
    </xdr:to>
    <xdr:sp macro="" textlink="">
      <xdr:nvSpPr>
        <xdr:cNvPr id="517" name="フローチャート : 判断 516"/>
        <xdr:cNvSpPr/>
      </xdr:nvSpPr>
      <xdr:spPr>
        <a:xfrm>
          <a:off x="14541500" y="617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119519</xdr:rowOff>
    </xdr:from>
    <xdr:ext cx="534377" cy="259045"/>
    <xdr:sp macro="" textlink="">
      <xdr:nvSpPr>
        <xdr:cNvPr id="518" name="テキスト ボックス 517"/>
        <xdr:cNvSpPr txBox="1"/>
      </xdr:nvSpPr>
      <xdr:spPr>
        <a:xfrm>
          <a:off x="14325111" y="594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165395</xdr:rowOff>
    </xdr:from>
    <xdr:to>
      <xdr:col>19</xdr:col>
      <xdr:colOff>644525</xdr:colOff>
      <xdr:row>37</xdr:row>
      <xdr:rowOff>145461</xdr:rowOff>
    </xdr:to>
    <xdr:cxnSp macro="">
      <xdr:nvCxnSpPr>
        <xdr:cNvPr id="519" name="直線コネクタ 518"/>
        <xdr:cNvCxnSpPr/>
      </xdr:nvCxnSpPr>
      <xdr:spPr>
        <a:xfrm>
          <a:off x="12814300" y="6337595"/>
          <a:ext cx="889000" cy="15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55159</xdr:rowOff>
    </xdr:from>
    <xdr:to>
      <xdr:col>20</xdr:col>
      <xdr:colOff>9525</xdr:colOff>
      <xdr:row>36</xdr:row>
      <xdr:rowOff>156759</xdr:rowOff>
    </xdr:to>
    <xdr:sp macro="" textlink="">
      <xdr:nvSpPr>
        <xdr:cNvPr id="520" name="フローチャート : 判断 519"/>
        <xdr:cNvSpPr/>
      </xdr:nvSpPr>
      <xdr:spPr>
        <a:xfrm>
          <a:off x="13652500" y="622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1836</xdr:rowOff>
    </xdr:from>
    <xdr:ext cx="534377" cy="259045"/>
    <xdr:sp macro="" textlink="">
      <xdr:nvSpPr>
        <xdr:cNvPr id="521" name="テキスト ボックス 520"/>
        <xdr:cNvSpPr txBox="1"/>
      </xdr:nvSpPr>
      <xdr:spPr>
        <a:xfrm>
          <a:off x="13436111" y="600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116606</xdr:rowOff>
    </xdr:from>
    <xdr:to>
      <xdr:col>18</xdr:col>
      <xdr:colOff>492125</xdr:colOff>
      <xdr:row>37</xdr:row>
      <xdr:rowOff>46756</xdr:rowOff>
    </xdr:to>
    <xdr:sp macro="" textlink="">
      <xdr:nvSpPr>
        <xdr:cNvPr id="522" name="フローチャート : 判断 521"/>
        <xdr:cNvSpPr/>
      </xdr:nvSpPr>
      <xdr:spPr>
        <a:xfrm>
          <a:off x="12763500" y="628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37883</xdr:rowOff>
    </xdr:from>
    <xdr:ext cx="534377" cy="259045"/>
    <xdr:sp macro="" textlink="">
      <xdr:nvSpPr>
        <xdr:cNvPr id="523" name="テキスト ボックス 522"/>
        <xdr:cNvSpPr txBox="1"/>
      </xdr:nvSpPr>
      <xdr:spPr>
        <a:xfrm>
          <a:off x="12547111" y="638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53238</xdr:rowOff>
    </xdr:from>
    <xdr:to>
      <xdr:col>23</xdr:col>
      <xdr:colOff>568325</xdr:colOff>
      <xdr:row>34</xdr:row>
      <xdr:rowOff>154838</xdr:rowOff>
    </xdr:to>
    <xdr:sp macro="" textlink="">
      <xdr:nvSpPr>
        <xdr:cNvPr id="529" name="円/楕円 528"/>
        <xdr:cNvSpPr/>
      </xdr:nvSpPr>
      <xdr:spPr>
        <a:xfrm>
          <a:off x="16268700" y="588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76115</xdr:rowOff>
    </xdr:from>
    <xdr:ext cx="534377" cy="259045"/>
    <xdr:sp macro="" textlink="">
      <xdr:nvSpPr>
        <xdr:cNvPr id="530" name="消防費該当値テキスト"/>
        <xdr:cNvSpPr txBox="1"/>
      </xdr:nvSpPr>
      <xdr:spPr>
        <a:xfrm>
          <a:off x="16370300" y="573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17,890</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96489</xdr:rowOff>
    </xdr:from>
    <xdr:to>
      <xdr:col>22</xdr:col>
      <xdr:colOff>415925</xdr:colOff>
      <xdr:row>32</xdr:row>
      <xdr:rowOff>26639</xdr:rowOff>
    </xdr:to>
    <xdr:sp macro="" textlink="">
      <xdr:nvSpPr>
        <xdr:cNvPr id="531" name="円/楕円 530"/>
        <xdr:cNvSpPr/>
      </xdr:nvSpPr>
      <xdr:spPr>
        <a:xfrm>
          <a:off x="15430500" y="541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43166</xdr:rowOff>
    </xdr:from>
    <xdr:ext cx="534377" cy="259045"/>
    <xdr:sp macro="" textlink="">
      <xdr:nvSpPr>
        <xdr:cNvPr id="532" name="テキスト ボックス 531"/>
        <xdr:cNvSpPr txBox="1"/>
      </xdr:nvSpPr>
      <xdr:spPr>
        <a:xfrm>
          <a:off x="15214111" y="518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41808</xdr:rowOff>
    </xdr:from>
    <xdr:to>
      <xdr:col>21</xdr:col>
      <xdr:colOff>212725</xdr:colOff>
      <xdr:row>36</xdr:row>
      <xdr:rowOff>143408</xdr:rowOff>
    </xdr:to>
    <xdr:sp macro="" textlink="">
      <xdr:nvSpPr>
        <xdr:cNvPr id="533" name="円/楕円 532"/>
        <xdr:cNvSpPr/>
      </xdr:nvSpPr>
      <xdr:spPr>
        <a:xfrm>
          <a:off x="14541500" y="621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134535</xdr:rowOff>
    </xdr:from>
    <xdr:ext cx="534377" cy="259045"/>
    <xdr:sp macro="" textlink="">
      <xdr:nvSpPr>
        <xdr:cNvPr id="534" name="テキスト ボックス 533"/>
        <xdr:cNvSpPr txBox="1"/>
      </xdr:nvSpPr>
      <xdr:spPr>
        <a:xfrm>
          <a:off x="14325111" y="630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94661</xdr:rowOff>
    </xdr:from>
    <xdr:to>
      <xdr:col>20</xdr:col>
      <xdr:colOff>9525</xdr:colOff>
      <xdr:row>38</xdr:row>
      <xdr:rowOff>24811</xdr:rowOff>
    </xdr:to>
    <xdr:sp macro="" textlink="">
      <xdr:nvSpPr>
        <xdr:cNvPr id="535" name="円/楕円 534"/>
        <xdr:cNvSpPr/>
      </xdr:nvSpPr>
      <xdr:spPr>
        <a:xfrm>
          <a:off x="13652500" y="643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15938</xdr:rowOff>
    </xdr:from>
    <xdr:ext cx="534377" cy="259045"/>
    <xdr:sp macro="" textlink="">
      <xdr:nvSpPr>
        <xdr:cNvPr id="536" name="テキスト ボックス 535"/>
        <xdr:cNvSpPr txBox="1"/>
      </xdr:nvSpPr>
      <xdr:spPr>
        <a:xfrm>
          <a:off x="13436111" y="653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114595</xdr:rowOff>
    </xdr:from>
    <xdr:to>
      <xdr:col>18</xdr:col>
      <xdr:colOff>492125</xdr:colOff>
      <xdr:row>37</xdr:row>
      <xdr:rowOff>44745</xdr:rowOff>
    </xdr:to>
    <xdr:sp macro="" textlink="">
      <xdr:nvSpPr>
        <xdr:cNvPr id="537" name="円/楕円 536"/>
        <xdr:cNvSpPr/>
      </xdr:nvSpPr>
      <xdr:spPr>
        <a:xfrm>
          <a:off x="12763500" y="628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61272</xdr:rowOff>
    </xdr:from>
    <xdr:ext cx="534377" cy="259045"/>
    <xdr:sp macro="" textlink="">
      <xdr:nvSpPr>
        <xdr:cNvPr id="538" name="テキスト ボックス 537"/>
        <xdr:cNvSpPr txBox="1"/>
      </xdr:nvSpPr>
      <xdr:spPr>
        <a:xfrm>
          <a:off x="12547111" y="606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0" name="直線コネクタ 54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1" name="テキスト ボックス 55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2" name="直線コネクタ 55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3" name="テキスト ボックス 55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4" name="直線コネクタ 55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5" name="テキスト ボックス 55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6" name="直線コネクタ 55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57" name="テキスト ボックス 55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163109</xdr:rowOff>
    </xdr:from>
    <xdr:to>
      <xdr:col>23</xdr:col>
      <xdr:colOff>516889</xdr:colOff>
      <xdr:row>58</xdr:row>
      <xdr:rowOff>170538</xdr:rowOff>
    </xdr:to>
    <xdr:cxnSp macro="">
      <xdr:nvCxnSpPr>
        <xdr:cNvPr id="561" name="直線コネクタ 560"/>
        <xdr:cNvCxnSpPr/>
      </xdr:nvCxnSpPr>
      <xdr:spPr>
        <a:xfrm flipV="1">
          <a:off x="16317595" y="8907059"/>
          <a:ext cx="1269"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2915</xdr:rowOff>
    </xdr:from>
    <xdr:ext cx="534377" cy="259045"/>
    <xdr:sp macro="" textlink="">
      <xdr:nvSpPr>
        <xdr:cNvPr id="562" name="教育費最小値テキスト"/>
        <xdr:cNvSpPr txBox="1"/>
      </xdr:nvSpPr>
      <xdr:spPr>
        <a:xfrm>
          <a:off x="16370300" y="101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18,651</a:t>
          </a:r>
          <a:endParaRPr kumimoji="1" lang="ja-JP" altLang="en-US" sz="1000" b="1">
            <a:latin typeface="ＭＳ Ｐゴシック"/>
          </a:endParaRPr>
        </a:p>
      </xdr:txBody>
    </xdr:sp>
    <xdr:clientData/>
  </xdr:oneCellAnchor>
  <xdr:twoCellAnchor>
    <xdr:from>
      <xdr:col>23</xdr:col>
      <xdr:colOff>428625</xdr:colOff>
      <xdr:row>58</xdr:row>
      <xdr:rowOff>170538</xdr:rowOff>
    </xdr:from>
    <xdr:to>
      <xdr:col>23</xdr:col>
      <xdr:colOff>606425</xdr:colOff>
      <xdr:row>58</xdr:row>
      <xdr:rowOff>170538</xdr:rowOff>
    </xdr:to>
    <xdr:cxnSp macro="">
      <xdr:nvCxnSpPr>
        <xdr:cNvPr id="563" name="直線コネクタ 562"/>
        <xdr:cNvCxnSpPr/>
      </xdr:nvCxnSpPr>
      <xdr:spPr>
        <a:xfrm>
          <a:off x="16230600" y="1011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109786</xdr:rowOff>
    </xdr:from>
    <xdr:ext cx="534377" cy="259045"/>
    <xdr:sp macro="" textlink="">
      <xdr:nvSpPr>
        <xdr:cNvPr id="564" name="教育費最大値テキスト"/>
        <xdr:cNvSpPr txBox="1"/>
      </xdr:nvSpPr>
      <xdr:spPr>
        <a:xfrm>
          <a:off x="16370300" y="868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71,476</a:t>
          </a:r>
          <a:endParaRPr kumimoji="1" lang="ja-JP" altLang="en-US" sz="1000" b="1">
            <a:latin typeface="ＭＳ Ｐゴシック"/>
          </a:endParaRPr>
        </a:p>
      </xdr:txBody>
    </xdr:sp>
    <xdr:clientData/>
  </xdr:oneCellAnchor>
  <xdr:twoCellAnchor>
    <xdr:from>
      <xdr:col>23</xdr:col>
      <xdr:colOff>428625</xdr:colOff>
      <xdr:row>51</xdr:row>
      <xdr:rowOff>163109</xdr:rowOff>
    </xdr:from>
    <xdr:to>
      <xdr:col>23</xdr:col>
      <xdr:colOff>606425</xdr:colOff>
      <xdr:row>51</xdr:row>
      <xdr:rowOff>163109</xdr:rowOff>
    </xdr:to>
    <xdr:cxnSp macro="">
      <xdr:nvCxnSpPr>
        <xdr:cNvPr id="565" name="直線コネクタ 564"/>
        <xdr:cNvCxnSpPr/>
      </xdr:nvCxnSpPr>
      <xdr:spPr>
        <a:xfrm>
          <a:off x="16230600" y="89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10313</xdr:rowOff>
    </xdr:from>
    <xdr:to>
      <xdr:col>23</xdr:col>
      <xdr:colOff>517525</xdr:colOff>
      <xdr:row>56</xdr:row>
      <xdr:rowOff>63622</xdr:rowOff>
    </xdr:to>
    <xdr:cxnSp macro="">
      <xdr:nvCxnSpPr>
        <xdr:cNvPr id="566" name="直線コネクタ 565"/>
        <xdr:cNvCxnSpPr/>
      </xdr:nvCxnSpPr>
      <xdr:spPr>
        <a:xfrm flipV="1">
          <a:off x="15481300" y="9611513"/>
          <a:ext cx="838200" cy="5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105102</xdr:rowOff>
    </xdr:from>
    <xdr:ext cx="534377" cy="259045"/>
    <xdr:sp macro="" textlink="">
      <xdr:nvSpPr>
        <xdr:cNvPr id="567" name="教育費平均値テキスト"/>
        <xdr:cNvSpPr txBox="1"/>
      </xdr:nvSpPr>
      <xdr:spPr>
        <a:xfrm>
          <a:off x="16370300" y="936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42,792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82225</xdr:rowOff>
    </xdr:from>
    <xdr:to>
      <xdr:col>23</xdr:col>
      <xdr:colOff>568325</xdr:colOff>
      <xdr:row>56</xdr:row>
      <xdr:rowOff>12375</xdr:rowOff>
    </xdr:to>
    <xdr:sp macro="" textlink="">
      <xdr:nvSpPr>
        <xdr:cNvPr id="568" name="フローチャート : 判断 567"/>
        <xdr:cNvSpPr/>
      </xdr:nvSpPr>
      <xdr:spPr>
        <a:xfrm>
          <a:off x="162687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56855</xdr:rowOff>
    </xdr:from>
    <xdr:to>
      <xdr:col>22</xdr:col>
      <xdr:colOff>365125</xdr:colOff>
      <xdr:row>56</xdr:row>
      <xdr:rowOff>63622</xdr:rowOff>
    </xdr:to>
    <xdr:cxnSp macro="">
      <xdr:nvCxnSpPr>
        <xdr:cNvPr id="569" name="直線コネクタ 568"/>
        <xdr:cNvCxnSpPr/>
      </xdr:nvCxnSpPr>
      <xdr:spPr>
        <a:xfrm>
          <a:off x="14592300" y="9658055"/>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89883</xdr:rowOff>
    </xdr:from>
    <xdr:to>
      <xdr:col>22</xdr:col>
      <xdr:colOff>415925</xdr:colOff>
      <xdr:row>56</xdr:row>
      <xdr:rowOff>20033</xdr:rowOff>
    </xdr:to>
    <xdr:sp macro="" textlink="">
      <xdr:nvSpPr>
        <xdr:cNvPr id="570" name="フローチャート : 判断 569"/>
        <xdr:cNvSpPr/>
      </xdr:nvSpPr>
      <xdr:spPr>
        <a:xfrm>
          <a:off x="15430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36560</xdr:rowOff>
    </xdr:from>
    <xdr:ext cx="534377" cy="259045"/>
    <xdr:sp macro="" textlink="">
      <xdr:nvSpPr>
        <xdr:cNvPr id="571" name="テキスト ボックス 570"/>
        <xdr:cNvSpPr txBox="1"/>
      </xdr:nvSpPr>
      <xdr:spPr>
        <a:xfrm>
          <a:off x="15214111" y="92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62616</xdr:rowOff>
    </xdr:from>
    <xdr:to>
      <xdr:col>21</xdr:col>
      <xdr:colOff>161925</xdr:colOff>
      <xdr:row>56</xdr:row>
      <xdr:rowOff>56855</xdr:rowOff>
    </xdr:to>
    <xdr:cxnSp macro="">
      <xdr:nvCxnSpPr>
        <xdr:cNvPr id="572" name="直線コネクタ 571"/>
        <xdr:cNvCxnSpPr/>
      </xdr:nvCxnSpPr>
      <xdr:spPr>
        <a:xfrm>
          <a:off x="13703300" y="9492366"/>
          <a:ext cx="889000" cy="16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73" name="フローチャート : 判断 572"/>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140368</xdr:rowOff>
    </xdr:from>
    <xdr:ext cx="534377" cy="259045"/>
    <xdr:sp macro="" textlink="">
      <xdr:nvSpPr>
        <xdr:cNvPr id="574" name="テキスト ボックス 573"/>
        <xdr:cNvSpPr txBox="1"/>
      </xdr:nvSpPr>
      <xdr:spPr>
        <a:xfrm>
          <a:off x="14325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1100</xdr:rowOff>
    </xdr:from>
    <xdr:to>
      <xdr:col>19</xdr:col>
      <xdr:colOff>644525</xdr:colOff>
      <xdr:row>55</xdr:row>
      <xdr:rowOff>62616</xdr:rowOff>
    </xdr:to>
    <xdr:cxnSp macro="">
      <xdr:nvCxnSpPr>
        <xdr:cNvPr id="575" name="直線コネクタ 574"/>
        <xdr:cNvCxnSpPr/>
      </xdr:nvCxnSpPr>
      <xdr:spPr>
        <a:xfrm>
          <a:off x="12814300" y="9259400"/>
          <a:ext cx="889000" cy="23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76" name="フローチャート : 判断 575"/>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161876</xdr:rowOff>
    </xdr:from>
    <xdr:ext cx="534377" cy="259045"/>
    <xdr:sp macro="" textlink="">
      <xdr:nvSpPr>
        <xdr:cNvPr id="577" name="テキスト ボックス 576"/>
        <xdr:cNvSpPr txBox="1"/>
      </xdr:nvSpPr>
      <xdr:spPr>
        <a:xfrm>
          <a:off x="13436111" y="95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78" name="フローチャート : 判断 577"/>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59851</xdr:rowOff>
    </xdr:from>
    <xdr:ext cx="534377" cy="259045"/>
    <xdr:sp macro="" textlink="">
      <xdr:nvSpPr>
        <xdr:cNvPr id="579" name="テキスト ボックス 578"/>
        <xdr:cNvSpPr txBox="1"/>
      </xdr:nvSpPr>
      <xdr:spPr>
        <a:xfrm>
          <a:off x="12547111" y="966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130963</xdr:rowOff>
    </xdr:from>
    <xdr:to>
      <xdr:col>23</xdr:col>
      <xdr:colOff>568325</xdr:colOff>
      <xdr:row>56</xdr:row>
      <xdr:rowOff>61113</xdr:rowOff>
    </xdr:to>
    <xdr:sp macro="" textlink="">
      <xdr:nvSpPr>
        <xdr:cNvPr id="585" name="円/楕円 584"/>
        <xdr:cNvSpPr/>
      </xdr:nvSpPr>
      <xdr:spPr>
        <a:xfrm>
          <a:off x="16268700" y="956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109390</xdr:rowOff>
    </xdr:from>
    <xdr:ext cx="534377" cy="259045"/>
    <xdr:sp macro="" textlink="">
      <xdr:nvSpPr>
        <xdr:cNvPr id="586" name="教育費該当値テキスト"/>
        <xdr:cNvSpPr txBox="1"/>
      </xdr:nvSpPr>
      <xdr:spPr>
        <a:xfrm>
          <a:off x="16370300" y="95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40,660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12822</xdr:rowOff>
    </xdr:from>
    <xdr:to>
      <xdr:col>22</xdr:col>
      <xdr:colOff>415925</xdr:colOff>
      <xdr:row>56</xdr:row>
      <xdr:rowOff>114422</xdr:rowOff>
    </xdr:to>
    <xdr:sp macro="" textlink="">
      <xdr:nvSpPr>
        <xdr:cNvPr id="587" name="円/楕円 586"/>
        <xdr:cNvSpPr/>
      </xdr:nvSpPr>
      <xdr:spPr>
        <a:xfrm>
          <a:off x="15430500" y="961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105549</xdr:rowOff>
    </xdr:from>
    <xdr:ext cx="534377" cy="259045"/>
    <xdr:sp macro="" textlink="">
      <xdr:nvSpPr>
        <xdr:cNvPr id="588" name="テキスト ボックス 587"/>
        <xdr:cNvSpPr txBox="1"/>
      </xdr:nvSpPr>
      <xdr:spPr>
        <a:xfrm>
          <a:off x="15214111" y="970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38,328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6055</xdr:rowOff>
    </xdr:from>
    <xdr:to>
      <xdr:col>21</xdr:col>
      <xdr:colOff>212725</xdr:colOff>
      <xdr:row>56</xdr:row>
      <xdr:rowOff>107655</xdr:rowOff>
    </xdr:to>
    <xdr:sp macro="" textlink="">
      <xdr:nvSpPr>
        <xdr:cNvPr id="589" name="円/楕円 588"/>
        <xdr:cNvSpPr/>
      </xdr:nvSpPr>
      <xdr:spPr>
        <a:xfrm>
          <a:off x="14541500" y="960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98782</xdr:rowOff>
    </xdr:from>
    <xdr:ext cx="534377" cy="259045"/>
    <xdr:sp macro="" textlink="">
      <xdr:nvSpPr>
        <xdr:cNvPr id="590" name="テキスト ボックス 589"/>
        <xdr:cNvSpPr txBox="1"/>
      </xdr:nvSpPr>
      <xdr:spPr>
        <a:xfrm>
          <a:off x="14325111" y="969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38,624</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11816</xdr:rowOff>
    </xdr:from>
    <xdr:to>
      <xdr:col>20</xdr:col>
      <xdr:colOff>9525</xdr:colOff>
      <xdr:row>55</xdr:row>
      <xdr:rowOff>113416</xdr:rowOff>
    </xdr:to>
    <xdr:sp macro="" textlink="">
      <xdr:nvSpPr>
        <xdr:cNvPr id="591" name="円/楕円 590"/>
        <xdr:cNvSpPr/>
      </xdr:nvSpPr>
      <xdr:spPr>
        <a:xfrm>
          <a:off x="13652500" y="944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129943</xdr:rowOff>
    </xdr:from>
    <xdr:ext cx="534377" cy="259045"/>
    <xdr:sp macro="" textlink="">
      <xdr:nvSpPr>
        <xdr:cNvPr id="592" name="テキスト ボックス 591"/>
        <xdr:cNvSpPr txBox="1"/>
      </xdr:nvSpPr>
      <xdr:spPr>
        <a:xfrm>
          <a:off x="13436111" y="92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45,872</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121750</xdr:rowOff>
    </xdr:from>
    <xdr:to>
      <xdr:col>18</xdr:col>
      <xdr:colOff>492125</xdr:colOff>
      <xdr:row>54</xdr:row>
      <xdr:rowOff>51900</xdr:rowOff>
    </xdr:to>
    <xdr:sp macro="" textlink="">
      <xdr:nvSpPr>
        <xdr:cNvPr id="593" name="円/楕円 592"/>
        <xdr:cNvSpPr/>
      </xdr:nvSpPr>
      <xdr:spPr>
        <a:xfrm>
          <a:off x="12763500" y="92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68427</xdr:rowOff>
    </xdr:from>
    <xdr:ext cx="534377" cy="259045"/>
    <xdr:sp macro="" textlink="">
      <xdr:nvSpPr>
        <xdr:cNvPr id="594" name="テキスト ボックス 593"/>
        <xdr:cNvSpPr txBox="1"/>
      </xdr:nvSpPr>
      <xdr:spPr>
        <a:xfrm>
          <a:off x="12547111" y="898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56,063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34684</xdr:rowOff>
    </xdr:from>
    <xdr:to>
      <xdr:col>23</xdr:col>
      <xdr:colOff>516889</xdr:colOff>
      <xdr:row>79</xdr:row>
      <xdr:rowOff>44450</xdr:rowOff>
    </xdr:to>
    <xdr:cxnSp macro="">
      <xdr:nvCxnSpPr>
        <xdr:cNvPr id="618" name="直線コネクタ 617"/>
        <xdr:cNvCxnSpPr/>
      </xdr:nvCxnSpPr>
      <xdr:spPr>
        <a:xfrm flipV="1">
          <a:off x="16317595" y="12207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152811</xdr:rowOff>
    </xdr:from>
    <xdr:ext cx="599010" cy="259045"/>
    <xdr:sp macro="" textlink="">
      <xdr:nvSpPr>
        <xdr:cNvPr id="621" name="災害復旧費最大値テキスト"/>
        <xdr:cNvSpPr txBox="1"/>
      </xdr:nvSpPr>
      <xdr:spPr>
        <a:xfrm>
          <a:off x="16370300" y="119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71</xdr:row>
      <xdr:rowOff>34684</xdr:rowOff>
    </xdr:from>
    <xdr:to>
      <xdr:col>23</xdr:col>
      <xdr:colOff>606425</xdr:colOff>
      <xdr:row>71</xdr:row>
      <xdr:rowOff>34684</xdr:rowOff>
    </xdr:to>
    <xdr:cxnSp macro="">
      <xdr:nvCxnSpPr>
        <xdr:cNvPr id="622" name="直線コネクタ 621"/>
        <xdr:cNvCxnSpPr/>
      </xdr:nvCxnSpPr>
      <xdr:spPr>
        <a:xfrm>
          <a:off x="16230600" y="122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3" name="直線コネクタ 62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130027</xdr:rowOff>
    </xdr:from>
    <xdr:ext cx="469744" cy="259045"/>
    <xdr:sp macro="" textlink="">
      <xdr:nvSpPr>
        <xdr:cNvPr id="624" name="災害復旧費平均値テキスト"/>
        <xdr:cNvSpPr txBox="1"/>
      </xdr:nvSpPr>
      <xdr:spPr>
        <a:xfrm>
          <a:off x="16370300" y="13331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107150</xdr:rowOff>
    </xdr:from>
    <xdr:to>
      <xdr:col>23</xdr:col>
      <xdr:colOff>568325</xdr:colOff>
      <xdr:row>79</xdr:row>
      <xdr:rowOff>37300</xdr:rowOff>
    </xdr:to>
    <xdr:sp macro="" textlink="">
      <xdr:nvSpPr>
        <xdr:cNvPr id="625" name="フローチャート : 判断 624"/>
        <xdr:cNvSpPr/>
      </xdr:nvSpPr>
      <xdr:spPr>
        <a:xfrm>
          <a:off x="162687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41402</xdr:rowOff>
    </xdr:from>
    <xdr:to>
      <xdr:col>22</xdr:col>
      <xdr:colOff>365125</xdr:colOff>
      <xdr:row>79</xdr:row>
      <xdr:rowOff>44450</xdr:rowOff>
    </xdr:to>
    <xdr:cxnSp macro="">
      <xdr:nvCxnSpPr>
        <xdr:cNvPr id="626" name="直線コネクタ 625"/>
        <xdr:cNvCxnSpPr/>
      </xdr:nvCxnSpPr>
      <xdr:spPr>
        <a:xfrm>
          <a:off x="14592300" y="1358595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158725</xdr:rowOff>
    </xdr:from>
    <xdr:to>
      <xdr:col>22</xdr:col>
      <xdr:colOff>415925</xdr:colOff>
      <xdr:row>79</xdr:row>
      <xdr:rowOff>88875</xdr:rowOff>
    </xdr:to>
    <xdr:sp macro="" textlink="">
      <xdr:nvSpPr>
        <xdr:cNvPr id="627" name="フローチャート : 判断 626"/>
        <xdr:cNvSpPr/>
      </xdr:nvSpPr>
      <xdr:spPr>
        <a:xfrm>
          <a:off x="15430500" y="135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105402</xdr:rowOff>
    </xdr:from>
    <xdr:ext cx="378565" cy="259045"/>
    <xdr:sp macro="" textlink="">
      <xdr:nvSpPr>
        <xdr:cNvPr id="628" name="テキスト ボックス 627"/>
        <xdr:cNvSpPr txBox="1"/>
      </xdr:nvSpPr>
      <xdr:spPr>
        <a:xfrm>
          <a:off x="15292017" y="13307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22631</xdr:rowOff>
    </xdr:from>
    <xdr:to>
      <xdr:col>21</xdr:col>
      <xdr:colOff>161925</xdr:colOff>
      <xdr:row>79</xdr:row>
      <xdr:rowOff>41402</xdr:rowOff>
    </xdr:to>
    <xdr:cxnSp macro="">
      <xdr:nvCxnSpPr>
        <xdr:cNvPr id="629" name="直線コネクタ 628"/>
        <xdr:cNvCxnSpPr/>
      </xdr:nvCxnSpPr>
      <xdr:spPr>
        <a:xfrm>
          <a:off x="13703300" y="13567181"/>
          <a:ext cx="889000" cy="1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156375</xdr:rowOff>
    </xdr:from>
    <xdr:to>
      <xdr:col>21</xdr:col>
      <xdr:colOff>212725</xdr:colOff>
      <xdr:row>79</xdr:row>
      <xdr:rowOff>86525</xdr:rowOff>
    </xdr:to>
    <xdr:sp macro="" textlink="">
      <xdr:nvSpPr>
        <xdr:cNvPr id="630" name="フローチャート : 判断 629"/>
        <xdr:cNvSpPr/>
      </xdr:nvSpPr>
      <xdr:spPr>
        <a:xfrm>
          <a:off x="14541500" y="1352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103052</xdr:rowOff>
    </xdr:from>
    <xdr:ext cx="378565" cy="259045"/>
    <xdr:sp macro="" textlink="">
      <xdr:nvSpPr>
        <xdr:cNvPr id="631" name="テキスト ボックス 630"/>
        <xdr:cNvSpPr txBox="1"/>
      </xdr:nvSpPr>
      <xdr:spPr>
        <a:xfrm>
          <a:off x="14403017" y="13304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22631</xdr:rowOff>
    </xdr:from>
    <xdr:to>
      <xdr:col>19</xdr:col>
      <xdr:colOff>644525</xdr:colOff>
      <xdr:row>79</xdr:row>
      <xdr:rowOff>33973</xdr:rowOff>
    </xdr:to>
    <xdr:cxnSp macro="">
      <xdr:nvCxnSpPr>
        <xdr:cNvPr id="632" name="直線コネクタ 631"/>
        <xdr:cNvCxnSpPr/>
      </xdr:nvCxnSpPr>
      <xdr:spPr>
        <a:xfrm flipV="1">
          <a:off x="12814300" y="13567181"/>
          <a:ext cx="889000" cy="1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156133</xdr:rowOff>
    </xdr:from>
    <xdr:to>
      <xdr:col>20</xdr:col>
      <xdr:colOff>9525</xdr:colOff>
      <xdr:row>79</xdr:row>
      <xdr:rowOff>86283</xdr:rowOff>
    </xdr:to>
    <xdr:sp macro="" textlink="">
      <xdr:nvSpPr>
        <xdr:cNvPr id="633" name="フローチャート : 判断 632"/>
        <xdr:cNvSpPr/>
      </xdr:nvSpPr>
      <xdr:spPr>
        <a:xfrm>
          <a:off x="13652500" y="1352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77410</xdr:rowOff>
    </xdr:from>
    <xdr:ext cx="378565" cy="259045"/>
    <xdr:sp macro="" textlink="">
      <xdr:nvSpPr>
        <xdr:cNvPr id="634" name="テキスト ボックス 633"/>
        <xdr:cNvSpPr txBox="1"/>
      </xdr:nvSpPr>
      <xdr:spPr>
        <a:xfrm>
          <a:off x="13514017" y="13621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149783</xdr:rowOff>
    </xdr:from>
    <xdr:to>
      <xdr:col>18</xdr:col>
      <xdr:colOff>492125</xdr:colOff>
      <xdr:row>79</xdr:row>
      <xdr:rowOff>79933</xdr:rowOff>
    </xdr:to>
    <xdr:sp macro="" textlink="">
      <xdr:nvSpPr>
        <xdr:cNvPr id="635" name="フローチャート : 判断 634"/>
        <xdr:cNvSpPr/>
      </xdr:nvSpPr>
      <xdr:spPr>
        <a:xfrm>
          <a:off x="12763500" y="135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96460</xdr:rowOff>
    </xdr:from>
    <xdr:ext cx="469744" cy="259045"/>
    <xdr:sp macro="" textlink="">
      <xdr:nvSpPr>
        <xdr:cNvPr id="636" name="テキスト ボックス 635"/>
        <xdr:cNvSpPr txBox="1"/>
      </xdr:nvSpPr>
      <xdr:spPr>
        <a:xfrm>
          <a:off x="12579427" y="1329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2" name="円/楕円 64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85577</xdr:rowOff>
    </xdr:from>
    <xdr:ext cx="249299" cy="259045"/>
    <xdr:sp macro="" textlink="">
      <xdr:nvSpPr>
        <xdr:cNvPr id="643" name="災害復旧費該当値テキスト"/>
        <xdr:cNvSpPr txBox="1"/>
      </xdr:nvSpPr>
      <xdr:spPr>
        <a:xfrm>
          <a:off x="16370300" y="13458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4" name="円/楕円 64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5" name="テキスト ボックス 644"/>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162052</xdr:rowOff>
    </xdr:from>
    <xdr:to>
      <xdr:col>21</xdr:col>
      <xdr:colOff>212725</xdr:colOff>
      <xdr:row>79</xdr:row>
      <xdr:rowOff>92202</xdr:rowOff>
    </xdr:to>
    <xdr:sp macro="" textlink="">
      <xdr:nvSpPr>
        <xdr:cNvPr id="646" name="円/楕円 645"/>
        <xdr:cNvSpPr/>
      </xdr:nvSpPr>
      <xdr:spPr>
        <a:xfrm>
          <a:off x="14541500" y="135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83329</xdr:rowOff>
    </xdr:from>
    <xdr:ext cx="378565" cy="259045"/>
    <xdr:sp macro="" textlink="">
      <xdr:nvSpPr>
        <xdr:cNvPr id="647" name="テキスト ボックス 646"/>
        <xdr:cNvSpPr txBox="1"/>
      </xdr:nvSpPr>
      <xdr:spPr>
        <a:xfrm>
          <a:off x="14403017" y="13627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143281</xdr:rowOff>
    </xdr:from>
    <xdr:to>
      <xdr:col>20</xdr:col>
      <xdr:colOff>9525</xdr:colOff>
      <xdr:row>79</xdr:row>
      <xdr:rowOff>73431</xdr:rowOff>
    </xdr:to>
    <xdr:sp macro="" textlink="">
      <xdr:nvSpPr>
        <xdr:cNvPr id="648" name="円/楕円 647"/>
        <xdr:cNvSpPr/>
      </xdr:nvSpPr>
      <xdr:spPr>
        <a:xfrm>
          <a:off x="13652500" y="1351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89958</xdr:rowOff>
    </xdr:from>
    <xdr:ext cx="469744" cy="259045"/>
    <xdr:sp macro="" textlink="">
      <xdr:nvSpPr>
        <xdr:cNvPr id="649" name="テキスト ボックス 648"/>
        <xdr:cNvSpPr txBox="1"/>
      </xdr:nvSpPr>
      <xdr:spPr>
        <a:xfrm>
          <a:off x="13468427" y="1329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154623</xdr:rowOff>
    </xdr:from>
    <xdr:to>
      <xdr:col>18</xdr:col>
      <xdr:colOff>492125</xdr:colOff>
      <xdr:row>79</xdr:row>
      <xdr:rowOff>84773</xdr:rowOff>
    </xdr:to>
    <xdr:sp macro="" textlink="">
      <xdr:nvSpPr>
        <xdr:cNvPr id="650" name="円/楕円 649"/>
        <xdr:cNvSpPr/>
      </xdr:nvSpPr>
      <xdr:spPr>
        <a:xfrm>
          <a:off x="12763500" y="1352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75900</xdr:rowOff>
    </xdr:from>
    <xdr:ext cx="378565" cy="259045"/>
    <xdr:sp macro="" textlink="">
      <xdr:nvSpPr>
        <xdr:cNvPr id="651" name="テキスト ボックス 650"/>
        <xdr:cNvSpPr txBox="1"/>
      </xdr:nvSpPr>
      <xdr:spPr>
        <a:xfrm>
          <a:off x="12625017" y="13620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1" name="テキスト ボックス 67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143796</xdr:rowOff>
    </xdr:from>
    <xdr:to>
      <xdr:col>23</xdr:col>
      <xdr:colOff>516889</xdr:colOff>
      <xdr:row>98</xdr:row>
      <xdr:rowOff>10407</xdr:rowOff>
    </xdr:to>
    <xdr:cxnSp macro="">
      <xdr:nvCxnSpPr>
        <xdr:cNvPr id="675" name="直線コネクタ 674"/>
        <xdr:cNvCxnSpPr/>
      </xdr:nvCxnSpPr>
      <xdr:spPr>
        <a:xfrm flipV="1">
          <a:off x="16317595" y="15745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14234</xdr:rowOff>
    </xdr:from>
    <xdr:ext cx="534377" cy="259045"/>
    <xdr:sp macro="" textlink="">
      <xdr:nvSpPr>
        <xdr:cNvPr id="676" name="公債費最小値テキスト"/>
        <xdr:cNvSpPr txBox="1"/>
      </xdr:nvSpPr>
      <xdr:spPr>
        <a:xfrm>
          <a:off x="16370300" y="1681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98</xdr:row>
      <xdr:rowOff>10407</xdr:rowOff>
    </xdr:from>
    <xdr:to>
      <xdr:col>23</xdr:col>
      <xdr:colOff>606425</xdr:colOff>
      <xdr:row>98</xdr:row>
      <xdr:rowOff>10407</xdr:rowOff>
    </xdr:to>
    <xdr:cxnSp macro="">
      <xdr:nvCxnSpPr>
        <xdr:cNvPr id="677" name="直線コネクタ 676"/>
        <xdr:cNvCxnSpPr/>
      </xdr:nvCxnSpPr>
      <xdr:spPr>
        <a:xfrm>
          <a:off x="16230600" y="168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90473</xdr:rowOff>
    </xdr:from>
    <xdr:ext cx="534377" cy="259045"/>
    <xdr:sp macro="" textlink="">
      <xdr:nvSpPr>
        <xdr:cNvPr id="678" name="公債費最大値テキスト"/>
        <xdr:cNvSpPr txBox="1"/>
      </xdr:nvSpPr>
      <xdr:spPr>
        <a:xfrm>
          <a:off x="16370300" y="155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91</xdr:row>
      <xdr:rowOff>143796</xdr:rowOff>
    </xdr:from>
    <xdr:to>
      <xdr:col>23</xdr:col>
      <xdr:colOff>606425</xdr:colOff>
      <xdr:row>91</xdr:row>
      <xdr:rowOff>143796</xdr:rowOff>
    </xdr:to>
    <xdr:cxnSp macro="">
      <xdr:nvCxnSpPr>
        <xdr:cNvPr id="679" name="直線コネクタ 678"/>
        <xdr:cNvCxnSpPr/>
      </xdr:nvCxnSpPr>
      <xdr:spPr>
        <a:xfrm>
          <a:off x="16230600" y="1574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78873</xdr:rowOff>
    </xdr:from>
    <xdr:to>
      <xdr:col>23</xdr:col>
      <xdr:colOff>517525</xdr:colOff>
      <xdr:row>92</xdr:row>
      <xdr:rowOff>102343</xdr:rowOff>
    </xdr:to>
    <xdr:cxnSp macro="">
      <xdr:nvCxnSpPr>
        <xdr:cNvPr id="680" name="直線コネクタ 679"/>
        <xdr:cNvCxnSpPr/>
      </xdr:nvCxnSpPr>
      <xdr:spPr>
        <a:xfrm>
          <a:off x="15481300" y="15852273"/>
          <a:ext cx="8382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134554</xdr:rowOff>
    </xdr:from>
    <xdr:ext cx="534377" cy="259045"/>
    <xdr:sp macro="" textlink="">
      <xdr:nvSpPr>
        <xdr:cNvPr id="681" name="公債費平均値テキスト"/>
        <xdr:cNvSpPr txBox="1"/>
      </xdr:nvSpPr>
      <xdr:spPr>
        <a:xfrm>
          <a:off x="16370300" y="16250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156127</xdr:rowOff>
    </xdr:from>
    <xdr:to>
      <xdr:col>23</xdr:col>
      <xdr:colOff>568325</xdr:colOff>
      <xdr:row>95</xdr:row>
      <xdr:rowOff>86277</xdr:rowOff>
    </xdr:to>
    <xdr:sp macro="" textlink="">
      <xdr:nvSpPr>
        <xdr:cNvPr id="682" name="フローチャート : 判断 681"/>
        <xdr:cNvSpPr/>
      </xdr:nvSpPr>
      <xdr:spPr>
        <a:xfrm>
          <a:off x="162687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52679</xdr:rowOff>
    </xdr:from>
    <xdr:to>
      <xdr:col>22</xdr:col>
      <xdr:colOff>365125</xdr:colOff>
      <xdr:row>92</xdr:row>
      <xdr:rowOff>78873</xdr:rowOff>
    </xdr:to>
    <xdr:cxnSp macro="">
      <xdr:nvCxnSpPr>
        <xdr:cNvPr id="683" name="直線コネクタ 682"/>
        <xdr:cNvCxnSpPr/>
      </xdr:nvCxnSpPr>
      <xdr:spPr>
        <a:xfrm>
          <a:off x="14592300" y="15826079"/>
          <a:ext cx="889000" cy="2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165767</xdr:rowOff>
    </xdr:from>
    <xdr:to>
      <xdr:col>22</xdr:col>
      <xdr:colOff>415925</xdr:colOff>
      <xdr:row>95</xdr:row>
      <xdr:rowOff>95917</xdr:rowOff>
    </xdr:to>
    <xdr:sp macro="" textlink="">
      <xdr:nvSpPr>
        <xdr:cNvPr id="684" name="フローチャート : 判断 683"/>
        <xdr:cNvSpPr/>
      </xdr:nvSpPr>
      <xdr:spPr>
        <a:xfrm>
          <a:off x="15430500" y="162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87044</xdr:rowOff>
    </xdr:from>
    <xdr:ext cx="534377" cy="259045"/>
    <xdr:sp macro="" textlink="">
      <xdr:nvSpPr>
        <xdr:cNvPr id="685" name="テキスト ボックス 684"/>
        <xdr:cNvSpPr txBox="1"/>
      </xdr:nvSpPr>
      <xdr:spPr>
        <a:xfrm>
          <a:off x="15214111" y="1637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4008</xdr:rowOff>
    </xdr:from>
    <xdr:to>
      <xdr:col>21</xdr:col>
      <xdr:colOff>161925</xdr:colOff>
      <xdr:row>92</xdr:row>
      <xdr:rowOff>52679</xdr:rowOff>
    </xdr:to>
    <xdr:cxnSp macro="">
      <xdr:nvCxnSpPr>
        <xdr:cNvPr id="686" name="直線コネクタ 685"/>
        <xdr:cNvCxnSpPr/>
      </xdr:nvCxnSpPr>
      <xdr:spPr>
        <a:xfrm>
          <a:off x="13703300" y="15777408"/>
          <a:ext cx="889000" cy="4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116618</xdr:rowOff>
    </xdr:from>
    <xdr:to>
      <xdr:col>21</xdr:col>
      <xdr:colOff>212725</xdr:colOff>
      <xdr:row>95</xdr:row>
      <xdr:rowOff>46768</xdr:rowOff>
    </xdr:to>
    <xdr:sp macro="" textlink="">
      <xdr:nvSpPr>
        <xdr:cNvPr id="687" name="フローチャート : 判断 686"/>
        <xdr:cNvSpPr/>
      </xdr:nvSpPr>
      <xdr:spPr>
        <a:xfrm>
          <a:off x="14541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37895</xdr:rowOff>
    </xdr:from>
    <xdr:ext cx="534377" cy="259045"/>
    <xdr:sp macro="" textlink="">
      <xdr:nvSpPr>
        <xdr:cNvPr id="688" name="テキスト ボックス 687"/>
        <xdr:cNvSpPr txBox="1"/>
      </xdr:nvSpPr>
      <xdr:spPr>
        <a:xfrm>
          <a:off x="14325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3339</xdr:rowOff>
    </xdr:from>
    <xdr:to>
      <xdr:col>19</xdr:col>
      <xdr:colOff>644525</xdr:colOff>
      <xdr:row>92</xdr:row>
      <xdr:rowOff>4008</xdr:rowOff>
    </xdr:to>
    <xdr:cxnSp macro="">
      <xdr:nvCxnSpPr>
        <xdr:cNvPr id="689" name="直線コネクタ 688"/>
        <xdr:cNvCxnSpPr/>
      </xdr:nvCxnSpPr>
      <xdr:spPr>
        <a:xfrm>
          <a:off x="12814300" y="15776739"/>
          <a:ext cx="8890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106235</xdr:rowOff>
    </xdr:from>
    <xdr:to>
      <xdr:col>20</xdr:col>
      <xdr:colOff>9525</xdr:colOff>
      <xdr:row>95</xdr:row>
      <xdr:rowOff>36385</xdr:rowOff>
    </xdr:to>
    <xdr:sp macro="" textlink="">
      <xdr:nvSpPr>
        <xdr:cNvPr id="690" name="フローチャート : 判断 689"/>
        <xdr:cNvSpPr/>
      </xdr:nvSpPr>
      <xdr:spPr>
        <a:xfrm>
          <a:off x="13652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27512</xdr:rowOff>
    </xdr:from>
    <xdr:ext cx="534377" cy="259045"/>
    <xdr:sp macro="" textlink="">
      <xdr:nvSpPr>
        <xdr:cNvPr id="691" name="テキスト ボックス 690"/>
        <xdr:cNvSpPr txBox="1"/>
      </xdr:nvSpPr>
      <xdr:spPr>
        <a:xfrm>
          <a:off x="13436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110331</xdr:rowOff>
    </xdr:from>
    <xdr:to>
      <xdr:col>18</xdr:col>
      <xdr:colOff>492125</xdr:colOff>
      <xdr:row>95</xdr:row>
      <xdr:rowOff>40481</xdr:rowOff>
    </xdr:to>
    <xdr:sp macro="" textlink="">
      <xdr:nvSpPr>
        <xdr:cNvPr id="692" name="フローチャート : 判断 691"/>
        <xdr:cNvSpPr/>
      </xdr:nvSpPr>
      <xdr:spPr>
        <a:xfrm>
          <a:off x="12763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31608</xdr:rowOff>
    </xdr:from>
    <xdr:ext cx="534377" cy="259045"/>
    <xdr:sp macro="" textlink="">
      <xdr:nvSpPr>
        <xdr:cNvPr id="693" name="テキスト ボックス 692"/>
        <xdr:cNvSpPr txBox="1"/>
      </xdr:nvSpPr>
      <xdr:spPr>
        <a:xfrm>
          <a:off x="12547111" y="1631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51543</xdr:rowOff>
    </xdr:from>
    <xdr:to>
      <xdr:col>23</xdr:col>
      <xdr:colOff>568325</xdr:colOff>
      <xdr:row>92</xdr:row>
      <xdr:rowOff>153143</xdr:rowOff>
    </xdr:to>
    <xdr:sp macro="" textlink="">
      <xdr:nvSpPr>
        <xdr:cNvPr id="699" name="円/楕円 698"/>
        <xdr:cNvSpPr/>
      </xdr:nvSpPr>
      <xdr:spPr>
        <a:xfrm>
          <a:off x="16268700" y="1582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74420</xdr:rowOff>
    </xdr:from>
    <xdr:ext cx="534377" cy="259045"/>
    <xdr:sp macro="" textlink="">
      <xdr:nvSpPr>
        <xdr:cNvPr id="700" name="公債費該当値テキスト"/>
        <xdr:cNvSpPr txBox="1"/>
      </xdr:nvSpPr>
      <xdr:spPr>
        <a:xfrm>
          <a:off x="16370300" y="1567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59,961</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28073</xdr:rowOff>
    </xdr:from>
    <xdr:to>
      <xdr:col>22</xdr:col>
      <xdr:colOff>415925</xdr:colOff>
      <xdr:row>92</xdr:row>
      <xdr:rowOff>129673</xdr:rowOff>
    </xdr:to>
    <xdr:sp macro="" textlink="">
      <xdr:nvSpPr>
        <xdr:cNvPr id="701" name="円/楕円 700"/>
        <xdr:cNvSpPr/>
      </xdr:nvSpPr>
      <xdr:spPr>
        <a:xfrm>
          <a:off x="15430500" y="1580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146200</xdr:rowOff>
    </xdr:from>
    <xdr:ext cx="534377" cy="259045"/>
    <xdr:sp macro="" textlink="">
      <xdr:nvSpPr>
        <xdr:cNvPr id="702" name="テキスト ボックス 701"/>
        <xdr:cNvSpPr txBox="1"/>
      </xdr:nvSpPr>
      <xdr:spPr>
        <a:xfrm>
          <a:off x="15214111" y="155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61,193</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1879</xdr:rowOff>
    </xdr:from>
    <xdr:to>
      <xdr:col>21</xdr:col>
      <xdr:colOff>212725</xdr:colOff>
      <xdr:row>92</xdr:row>
      <xdr:rowOff>103479</xdr:rowOff>
    </xdr:to>
    <xdr:sp macro="" textlink="">
      <xdr:nvSpPr>
        <xdr:cNvPr id="703" name="円/楕円 702"/>
        <xdr:cNvSpPr/>
      </xdr:nvSpPr>
      <xdr:spPr>
        <a:xfrm>
          <a:off x="14541500" y="1577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120006</xdr:rowOff>
    </xdr:from>
    <xdr:ext cx="534377" cy="259045"/>
    <xdr:sp macro="" textlink="">
      <xdr:nvSpPr>
        <xdr:cNvPr id="704" name="テキスト ボックス 703"/>
        <xdr:cNvSpPr txBox="1"/>
      </xdr:nvSpPr>
      <xdr:spPr>
        <a:xfrm>
          <a:off x="14325111" y="1555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62,568</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124658</xdr:rowOff>
    </xdr:from>
    <xdr:to>
      <xdr:col>20</xdr:col>
      <xdr:colOff>9525</xdr:colOff>
      <xdr:row>92</xdr:row>
      <xdr:rowOff>54808</xdr:rowOff>
    </xdr:to>
    <xdr:sp macro="" textlink="">
      <xdr:nvSpPr>
        <xdr:cNvPr id="705" name="円/楕円 704"/>
        <xdr:cNvSpPr/>
      </xdr:nvSpPr>
      <xdr:spPr>
        <a:xfrm>
          <a:off x="13652500" y="1572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71335</xdr:rowOff>
    </xdr:from>
    <xdr:ext cx="534377" cy="259045"/>
    <xdr:sp macro="" textlink="">
      <xdr:nvSpPr>
        <xdr:cNvPr id="706" name="テキスト ボックス 705"/>
        <xdr:cNvSpPr txBox="1"/>
      </xdr:nvSpPr>
      <xdr:spPr>
        <a:xfrm>
          <a:off x="13436111" y="1550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65,123</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123989</xdr:rowOff>
    </xdr:from>
    <xdr:to>
      <xdr:col>18</xdr:col>
      <xdr:colOff>492125</xdr:colOff>
      <xdr:row>92</xdr:row>
      <xdr:rowOff>54139</xdr:rowOff>
    </xdr:to>
    <xdr:sp macro="" textlink="">
      <xdr:nvSpPr>
        <xdr:cNvPr id="707" name="円/楕円 706"/>
        <xdr:cNvSpPr/>
      </xdr:nvSpPr>
      <xdr:spPr>
        <a:xfrm>
          <a:off x="12763500" y="1572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70666</xdr:rowOff>
    </xdr:from>
    <xdr:ext cx="534377" cy="259045"/>
    <xdr:sp macro="" textlink="">
      <xdr:nvSpPr>
        <xdr:cNvPr id="708" name="テキスト ボックス 707"/>
        <xdr:cNvSpPr txBox="1"/>
      </xdr:nvSpPr>
      <xdr:spPr>
        <a:xfrm>
          <a:off x="12547111" y="1550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19" name="直線コネクタ 71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0" name="テキスト ボックス 71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23" name="直線コネクタ 72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24" name="テキスト ボックス 723"/>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6" name="テキスト ボックス 72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31115</xdr:rowOff>
    </xdr:from>
    <xdr:to>
      <xdr:col>32</xdr:col>
      <xdr:colOff>186689</xdr:colOff>
      <xdr:row>38</xdr:row>
      <xdr:rowOff>25400</xdr:rowOff>
    </xdr:to>
    <xdr:cxnSp macro="">
      <xdr:nvCxnSpPr>
        <xdr:cNvPr id="728" name="直線コネクタ 727"/>
        <xdr:cNvCxnSpPr/>
      </xdr:nvCxnSpPr>
      <xdr:spPr>
        <a:xfrm flipV="1">
          <a:off x="22159595" y="5346065"/>
          <a:ext cx="1269"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29"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0" name="直線コネクタ 72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149242</xdr:rowOff>
    </xdr:from>
    <xdr:ext cx="469744" cy="259045"/>
    <xdr:sp macro="" textlink="">
      <xdr:nvSpPr>
        <xdr:cNvPr id="731" name="諸支出金最大値テキスト"/>
        <xdr:cNvSpPr txBox="1"/>
      </xdr:nvSpPr>
      <xdr:spPr>
        <a:xfrm>
          <a:off x="22212300" y="51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2,090</a:t>
          </a:r>
          <a:endParaRPr kumimoji="1" lang="ja-JP" altLang="en-US" sz="1000" b="1">
            <a:latin typeface="ＭＳ Ｐゴシック"/>
          </a:endParaRPr>
        </a:p>
      </xdr:txBody>
    </xdr:sp>
    <xdr:clientData/>
  </xdr:oneCellAnchor>
  <xdr:twoCellAnchor>
    <xdr:from>
      <xdr:col>32</xdr:col>
      <xdr:colOff>98425</xdr:colOff>
      <xdr:row>31</xdr:row>
      <xdr:rowOff>31115</xdr:rowOff>
    </xdr:from>
    <xdr:to>
      <xdr:col>32</xdr:col>
      <xdr:colOff>276225</xdr:colOff>
      <xdr:row>31</xdr:row>
      <xdr:rowOff>31115</xdr:rowOff>
    </xdr:to>
    <xdr:cxnSp macro="">
      <xdr:nvCxnSpPr>
        <xdr:cNvPr id="732" name="直線コネクタ 731"/>
        <xdr:cNvCxnSpPr/>
      </xdr:nvCxnSpPr>
      <xdr:spPr>
        <a:xfrm>
          <a:off x="22072600" y="534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33" name="直線コネクタ 732"/>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95204</xdr:rowOff>
    </xdr:from>
    <xdr:ext cx="378565" cy="259045"/>
    <xdr:sp macro="" textlink="">
      <xdr:nvSpPr>
        <xdr:cNvPr id="734" name="諸支出金平均値テキスト"/>
        <xdr:cNvSpPr txBox="1"/>
      </xdr:nvSpPr>
      <xdr:spPr>
        <a:xfrm>
          <a:off x="22212300" y="62674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72327</xdr:rowOff>
    </xdr:from>
    <xdr:to>
      <xdr:col>32</xdr:col>
      <xdr:colOff>238125</xdr:colOff>
      <xdr:row>38</xdr:row>
      <xdr:rowOff>2477</xdr:rowOff>
    </xdr:to>
    <xdr:sp macro="" textlink="">
      <xdr:nvSpPr>
        <xdr:cNvPr id="735" name="フローチャート : 判断 734"/>
        <xdr:cNvSpPr/>
      </xdr:nvSpPr>
      <xdr:spPr>
        <a:xfrm>
          <a:off x="221107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36" name="直線コネクタ 735"/>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61468</xdr:rowOff>
    </xdr:from>
    <xdr:to>
      <xdr:col>31</xdr:col>
      <xdr:colOff>85725</xdr:colOff>
      <xdr:row>37</xdr:row>
      <xdr:rowOff>163068</xdr:rowOff>
    </xdr:to>
    <xdr:sp macro="" textlink="">
      <xdr:nvSpPr>
        <xdr:cNvPr id="737" name="フローチャート : 判断 736"/>
        <xdr:cNvSpPr/>
      </xdr:nvSpPr>
      <xdr:spPr>
        <a:xfrm>
          <a:off x="21272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8145</xdr:rowOff>
    </xdr:from>
    <xdr:ext cx="378565" cy="259045"/>
    <xdr:sp macro="" textlink="">
      <xdr:nvSpPr>
        <xdr:cNvPr id="738" name="テキスト ボックス 737"/>
        <xdr:cNvSpPr txBox="1"/>
      </xdr:nvSpPr>
      <xdr:spPr>
        <a:xfrm>
          <a:off x="21134017" y="6180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39" name="直線コネクタ 738"/>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29464</xdr:rowOff>
    </xdr:from>
    <xdr:to>
      <xdr:col>29</xdr:col>
      <xdr:colOff>568325</xdr:colOff>
      <xdr:row>37</xdr:row>
      <xdr:rowOff>131064</xdr:rowOff>
    </xdr:to>
    <xdr:sp macro="" textlink="">
      <xdr:nvSpPr>
        <xdr:cNvPr id="740" name="フローチャート : 判断 739"/>
        <xdr:cNvSpPr/>
      </xdr:nvSpPr>
      <xdr:spPr>
        <a:xfrm>
          <a:off x="20383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147591</xdr:rowOff>
    </xdr:from>
    <xdr:ext cx="378565" cy="259045"/>
    <xdr:sp macro="" textlink="">
      <xdr:nvSpPr>
        <xdr:cNvPr id="741" name="テキスト ボックス 740"/>
        <xdr:cNvSpPr txBox="1"/>
      </xdr:nvSpPr>
      <xdr:spPr>
        <a:xfrm>
          <a:off x="20245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42" name="直線コネクタ 741"/>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41466</xdr:rowOff>
    </xdr:from>
    <xdr:to>
      <xdr:col>28</xdr:col>
      <xdr:colOff>365125</xdr:colOff>
      <xdr:row>37</xdr:row>
      <xdr:rowOff>143066</xdr:rowOff>
    </xdr:to>
    <xdr:sp macro="" textlink="">
      <xdr:nvSpPr>
        <xdr:cNvPr id="743" name="フローチャート : 判断 742"/>
        <xdr:cNvSpPr/>
      </xdr:nvSpPr>
      <xdr:spPr>
        <a:xfrm>
          <a:off x="19494500" y="6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159593</xdr:rowOff>
    </xdr:from>
    <xdr:ext cx="378565" cy="259045"/>
    <xdr:sp macro="" textlink="">
      <xdr:nvSpPr>
        <xdr:cNvPr id="744" name="テキスト ボックス 743"/>
        <xdr:cNvSpPr txBox="1"/>
      </xdr:nvSpPr>
      <xdr:spPr>
        <a:xfrm>
          <a:off x="19356017" y="6160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63754</xdr:rowOff>
    </xdr:from>
    <xdr:to>
      <xdr:col>27</xdr:col>
      <xdr:colOff>161925</xdr:colOff>
      <xdr:row>36</xdr:row>
      <xdr:rowOff>165354</xdr:rowOff>
    </xdr:to>
    <xdr:sp macro="" textlink="">
      <xdr:nvSpPr>
        <xdr:cNvPr id="745" name="フローチャート : 判断 744"/>
        <xdr:cNvSpPr/>
      </xdr:nvSpPr>
      <xdr:spPr>
        <a:xfrm>
          <a:off x="18605500" y="623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10431</xdr:rowOff>
    </xdr:from>
    <xdr:ext cx="378565" cy="259045"/>
    <xdr:sp macro="" textlink="">
      <xdr:nvSpPr>
        <xdr:cNvPr id="746" name="テキスト ボックス 745"/>
        <xdr:cNvSpPr txBox="1"/>
      </xdr:nvSpPr>
      <xdr:spPr>
        <a:xfrm>
          <a:off x="18467017" y="6011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52" name="円/楕円 75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53"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54" name="円/楕円 753"/>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55" name="テキスト ボックス 754"/>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56" name="円/楕円 755"/>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57" name="テキスト ボックス 756"/>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58" name="円/楕円 75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59" name="テキスト ボックス 758"/>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0" name="円/楕円 75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1" name="テキスト ボックス 760"/>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5" name="テキスト ボックス 774"/>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77" name="テキスト ボックス 776"/>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79" name="テキスト ボックス 778"/>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1" name="テキスト ボックス 780"/>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3" name="テキスト ボックス 78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5" name="直線コネクタ 784"/>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86"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88"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0" name="直線コネクタ 78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1"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2" name="フローチャート : 判断 791"/>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3" name="直線コネクタ 79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4" name="フローチャート : 判断 793"/>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5" name="テキスト ボックス 79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6" name="直線コネクタ 79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797" name="フローチャート : 判断 796"/>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8" name="テキスト ボックス 797"/>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9" name="直線コネクタ 79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0" name="フローチャート : 判断 799"/>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1" name="テキスト ボックス 800"/>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02" name="フローチャート : 判断 801"/>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03" name="テキスト ボックス 802"/>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9" name="円/楕円 80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0"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1" name="円/楕円 81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2" name="テキスト ボックス 811"/>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3" name="円/楕円 81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4" name="テキスト ボックス 813"/>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5" name="円/楕円 81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16" name="テキスト ボックス 815"/>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7" name="円/楕円 81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8" name="テキスト ボックス 817"/>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本市における目的別歳出の特徴は，性質別と同様に公債費が大きいことである。類似団体中の順位はワースト３位であるが，本市は合併団体ではなく過疎地域も有しないため実質公債費比率で比較するとワースト１位とな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消防費の大きな減少は，平成２７年度にピークをむかえた防災行政無線の整備の減少に伴うものである。また，新ごみ処理場の建設が，衛生費が大きく伸びた原因となっている。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歳 入 </a:t>
          </a:r>
          <a:r>
            <a:rPr lang="en-US" altLang="ja-JP"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　個人の給与所得増加等による個人住民税の増加や，住宅需要の増加等により固定資産税が増加した一方，地方法人税導入と合わせた法人税割率の引き下げ等の影響により法人市民税は減となり，市税全体として</a:t>
          </a:r>
          <a:r>
            <a:rPr lang="en-US" altLang="ja-JP" sz="1000" b="0" i="0" baseline="0">
              <a:solidFill>
                <a:schemeClr val="dk1"/>
              </a:solidFill>
              <a:effectLst/>
              <a:latin typeface="+mn-lt"/>
              <a:ea typeface="+mn-ea"/>
              <a:cs typeface="+mn-cs"/>
            </a:rPr>
            <a:t>3.9</a:t>
          </a:r>
          <a:r>
            <a:rPr lang="ja-JP" altLang="ja-JP" sz="1000" b="0" i="0" baseline="0">
              <a:solidFill>
                <a:schemeClr val="dk1"/>
              </a:solidFill>
              <a:effectLst/>
              <a:latin typeface="+mn-lt"/>
              <a:ea typeface="+mn-ea"/>
              <a:cs typeface="+mn-cs"/>
            </a:rPr>
            <a:t>億円の減となった。また，私立保育所の認定こども園移行に伴う保育料収入の減（園直接徴収化）等により分担金及び負担金が</a:t>
          </a:r>
          <a:r>
            <a:rPr lang="en-US" altLang="ja-JP" sz="1000" b="0" i="0" baseline="0">
              <a:solidFill>
                <a:schemeClr val="dk1"/>
              </a:solidFill>
              <a:effectLst/>
              <a:latin typeface="+mn-lt"/>
              <a:ea typeface="+mn-ea"/>
              <a:cs typeface="+mn-cs"/>
            </a:rPr>
            <a:t>1.3</a:t>
          </a:r>
          <a:r>
            <a:rPr lang="ja-JP" altLang="ja-JP" sz="1000" b="0" i="0" baseline="0">
              <a:solidFill>
                <a:schemeClr val="dk1"/>
              </a:solidFill>
              <a:effectLst/>
              <a:latin typeface="+mn-lt"/>
              <a:ea typeface="+mn-ea"/>
              <a:cs typeface="+mn-cs"/>
            </a:rPr>
            <a:t>億円減となったほか，北陸新幹線建設事業に係る補償金の増等により諸収入が</a:t>
          </a:r>
          <a:r>
            <a:rPr lang="en-US" altLang="ja-JP" sz="1000" b="0" i="0" baseline="0">
              <a:solidFill>
                <a:schemeClr val="dk1"/>
              </a:solidFill>
              <a:effectLst/>
              <a:latin typeface="+mn-lt"/>
              <a:ea typeface="+mn-ea"/>
              <a:cs typeface="+mn-cs"/>
            </a:rPr>
            <a:t>3.5</a:t>
          </a:r>
          <a:r>
            <a:rPr lang="ja-JP" altLang="ja-JP" sz="1000" b="0" i="0" baseline="0">
              <a:solidFill>
                <a:schemeClr val="dk1"/>
              </a:solidFill>
              <a:effectLst/>
              <a:latin typeface="+mn-lt"/>
              <a:ea typeface="+mn-ea"/>
              <a:cs typeface="+mn-cs"/>
            </a:rPr>
            <a:t>億円の増，新ごみ処理場建設開始等による地方債の増加など，歳入全体で</a:t>
          </a:r>
          <a:r>
            <a:rPr lang="en-US" altLang="ja-JP" sz="1000" b="0" i="0" baseline="0">
              <a:solidFill>
                <a:schemeClr val="dk1"/>
              </a:solidFill>
              <a:effectLst/>
              <a:latin typeface="+mn-lt"/>
              <a:ea typeface="+mn-ea"/>
              <a:cs typeface="+mn-cs"/>
            </a:rPr>
            <a:t>11.1</a:t>
          </a:r>
          <a:r>
            <a:rPr lang="ja-JP" altLang="ja-JP" sz="1000" b="0" i="0" baseline="0">
              <a:solidFill>
                <a:schemeClr val="dk1"/>
              </a:solidFill>
              <a:effectLst/>
              <a:latin typeface="+mn-lt"/>
              <a:ea typeface="+mn-ea"/>
              <a:cs typeface="+mn-cs"/>
            </a:rPr>
            <a:t>億円の増となった。</a:t>
          </a:r>
          <a:endParaRPr lang="ja-JP" altLang="ja-JP" sz="1000">
            <a:effectLst/>
          </a:endParaRPr>
        </a:p>
        <a:p>
          <a:r>
            <a:rPr lang="en-US" altLang="ja-JP"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歳 出 </a:t>
          </a:r>
          <a:r>
            <a:rPr lang="en-US" altLang="ja-JP"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　認定こども園の増（</a:t>
          </a:r>
          <a:r>
            <a:rPr lang="en-US" altLang="ja-JP" sz="1000" b="0" i="0" baseline="0">
              <a:solidFill>
                <a:schemeClr val="dk1"/>
              </a:solidFill>
              <a:effectLst/>
              <a:latin typeface="+mn-lt"/>
              <a:ea typeface="+mn-ea"/>
              <a:cs typeface="+mn-cs"/>
            </a:rPr>
            <a:t>4.5</a:t>
          </a:r>
          <a:r>
            <a:rPr lang="ja-JP" altLang="ja-JP" sz="1000" b="0" i="0" baseline="0">
              <a:solidFill>
                <a:schemeClr val="dk1"/>
              </a:solidFill>
              <a:effectLst/>
              <a:latin typeface="+mn-lt"/>
              <a:ea typeface="+mn-ea"/>
              <a:cs typeface="+mn-cs"/>
            </a:rPr>
            <a:t>億円増）及びこども医療費窓口無料化の通年化（</a:t>
          </a:r>
          <a:r>
            <a:rPr lang="en-US" altLang="ja-JP" sz="1000" b="0" i="0" baseline="0">
              <a:solidFill>
                <a:schemeClr val="dk1"/>
              </a:solidFill>
              <a:effectLst/>
              <a:latin typeface="+mn-lt"/>
              <a:ea typeface="+mn-ea"/>
              <a:cs typeface="+mn-cs"/>
            </a:rPr>
            <a:t>0.6</a:t>
          </a:r>
          <a:r>
            <a:rPr lang="ja-JP" altLang="ja-JP" sz="1000" b="0" i="0" baseline="0">
              <a:solidFill>
                <a:schemeClr val="dk1"/>
              </a:solidFill>
              <a:effectLst/>
              <a:latin typeface="+mn-lt"/>
              <a:ea typeface="+mn-ea"/>
              <a:cs typeface="+mn-cs"/>
            </a:rPr>
            <a:t>億円増）等の影響により，扶助費が</a:t>
          </a:r>
          <a:r>
            <a:rPr lang="en-US" altLang="ja-JP" sz="1000" b="0" i="0" baseline="0">
              <a:solidFill>
                <a:schemeClr val="dk1"/>
              </a:solidFill>
              <a:effectLst/>
              <a:latin typeface="+mn-lt"/>
              <a:ea typeface="+mn-ea"/>
              <a:cs typeface="+mn-cs"/>
            </a:rPr>
            <a:t>7.1</a:t>
          </a:r>
          <a:r>
            <a:rPr lang="ja-JP" altLang="ja-JP" sz="1000" b="0" i="0" baseline="0">
              <a:solidFill>
                <a:schemeClr val="dk1"/>
              </a:solidFill>
              <a:effectLst/>
              <a:latin typeface="+mn-lt"/>
              <a:ea typeface="+mn-ea"/>
              <a:cs typeface="+mn-cs"/>
            </a:rPr>
            <a:t>億円増，新ごみ処理場建設等により普通建設事業費が</a:t>
          </a:r>
          <a:r>
            <a:rPr lang="en-US" altLang="ja-JP" sz="1000" b="0" i="0" baseline="0">
              <a:solidFill>
                <a:schemeClr val="dk1"/>
              </a:solidFill>
              <a:effectLst/>
              <a:latin typeface="+mn-lt"/>
              <a:ea typeface="+mn-ea"/>
              <a:cs typeface="+mn-cs"/>
            </a:rPr>
            <a:t>5.4</a:t>
          </a:r>
          <a:r>
            <a:rPr lang="ja-JP" altLang="ja-JP" sz="1000" b="0" i="0" baseline="0">
              <a:solidFill>
                <a:schemeClr val="dk1"/>
              </a:solidFill>
              <a:effectLst/>
              <a:latin typeface="+mn-lt"/>
              <a:ea typeface="+mn-ea"/>
              <a:cs typeface="+mn-cs"/>
            </a:rPr>
            <a:t>億円の増，ほっと石川観光プラン推進ファンド等により貸付金が</a:t>
          </a:r>
          <a:r>
            <a:rPr lang="en-US" altLang="ja-JP" sz="1000" b="0" i="0" baseline="0">
              <a:solidFill>
                <a:schemeClr val="dk1"/>
              </a:solidFill>
              <a:effectLst/>
              <a:latin typeface="+mn-lt"/>
              <a:ea typeface="+mn-ea"/>
              <a:cs typeface="+mn-cs"/>
            </a:rPr>
            <a:t>4.1</a:t>
          </a:r>
          <a:r>
            <a:rPr lang="ja-JP" altLang="ja-JP" sz="1000" b="0" i="0" baseline="0">
              <a:solidFill>
                <a:schemeClr val="dk1"/>
              </a:solidFill>
              <a:effectLst/>
              <a:latin typeface="+mn-lt"/>
              <a:ea typeface="+mn-ea"/>
              <a:cs typeface="+mn-cs"/>
            </a:rPr>
            <a:t>億円の増となる一方，公共下水道事業交付金，病院事業交付金等の減により補助費等が</a:t>
          </a:r>
          <a:r>
            <a:rPr lang="en-US" altLang="ja-JP" sz="1000" b="0" i="0" baseline="0">
              <a:solidFill>
                <a:schemeClr val="dk1"/>
              </a:solidFill>
              <a:effectLst/>
              <a:latin typeface="+mn-lt"/>
              <a:ea typeface="+mn-ea"/>
              <a:cs typeface="+mn-cs"/>
            </a:rPr>
            <a:t>2.1</a:t>
          </a:r>
          <a:r>
            <a:rPr lang="ja-JP" altLang="ja-JP" sz="1000" b="0" i="0" baseline="0">
              <a:solidFill>
                <a:schemeClr val="dk1"/>
              </a:solidFill>
              <a:effectLst/>
              <a:latin typeface="+mn-lt"/>
              <a:ea typeface="+mn-ea"/>
              <a:cs typeface="+mn-cs"/>
            </a:rPr>
            <a:t>億円の減，繰上償還の減等により公債費が</a:t>
          </a:r>
          <a:r>
            <a:rPr lang="en-US" altLang="ja-JP" sz="1000" b="0" i="0" baseline="0">
              <a:solidFill>
                <a:schemeClr val="dk1"/>
              </a:solidFill>
              <a:effectLst/>
              <a:latin typeface="+mn-lt"/>
              <a:ea typeface="+mn-ea"/>
              <a:cs typeface="+mn-cs"/>
            </a:rPr>
            <a:t>1.3</a:t>
          </a:r>
          <a:r>
            <a:rPr lang="ja-JP" altLang="ja-JP" sz="1000" b="0" i="0" baseline="0">
              <a:solidFill>
                <a:schemeClr val="dk1"/>
              </a:solidFill>
              <a:effectLst/>
              <a:latin typeface="+mn-lt"/>
              <a:ea typeface="+mn-ea"/>
              <a:cs typeface="+mn-cs"/>
            </a:rPr>
            <a:t>億円減となり，歳出全体で</a:t>
          </a:r>
          <a:r>
            <a:rPr lang="en-US" altLang="ja-JP" sz="1000" b="0" i="0" baseline="0">
              <a:solidFill>
                <a:schemeClr val="dk1"/>
              </a:solidFill>
              <a:effectLst/>
              <a:latin typeface="+mn-lt"/>
              <a:ea typeface="+mn-ea"/>
              <a:cs typeface="+mn-cs"/>
            </a:rPr>
            <a:t>13.6</a:t>
          </a:r>
          <a:r>
            <a:rPr lang="ja-JP" altLang="ja-JP" sz="1000" b="0" i="0" baseline="0">
              <a:solidFill>
                <a:schemeClr val="dk1"/>
              </a:solidFill>
              <a:effectLst/>
              <a:latin typeface="+mn-lt"/>
              <a:ea typeface="+mn-ea"/>
              <a:cs typeface="+mn-cs"/>
            </a:rPr>
            <a:t>億円の増となった。</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一般会計をはじめ、平成２８年度の全ての会計で実質赤字額は発生していない。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平成２８年度は、市債償還のピーク期が過ぎ、前年度と比べ実質公債費は若干の減少（</a:t>
          </a:r>
          <a:r>
            <a:rPr lang="en-US" altLang="ja-JP" sz="1100" b="0" i="0" baseline="0">
              <a:solidFill>
                <a:schemeClr val="dk1"/>
              </a:solidFill>
              <a:effectLst/>
              <a:latin typeface="+mn-lt"/>
              <a:ea typeface="+mn-ea"/>
              <a:cs typeface="+mn-cs"/>
            </a:rPr>
            <a:t>19,374</a:t>
          </a:r>
          <a:r>
            <a:rPr lang="ja-JP" altLang="ja-JP" sz="1100" b="0" i="0" baseline="0">
              <a:solidFill>
                <a:schemeClr val="dk1"/>
              </a:solidFill>
              <a:effectLst/>
              <a:latin typeface="+mn-lt"/>
              <a:ea typeface="+mn-ea"/>
              <a:cs typeface="+mn-cs"/>
            </a:rPr>
            <a:t>千円）であったが、標準財政規模の減少により実質公債費比率（単年度）は若干（</a:t>
          </a:r>
          <a:r>
            <a:rPr lang="en-US" altLang="ja-JP" sz="1100" b="0" i="0" baseline="0">
              <a:solidFill>
                <a:schemeClr val="dk1"/>
              </a:solidFill>
              <a:effectLst/>
              <a:latin typeface="+mn-lt"/>
              <a:ea typeface="+mn-ea"/>
              <a:cs typeface="+mn-cs"/>
            </a:rPr>
            <a:t>0.005</a:t>
          </a:r>
          <a:r>
            <a:rPr lang="ja-JP" altLang="ja-JP" sz="1100" b="0" i="0" baseline="0">
              <a:solidFill>
                <a:schemeClr val="dk1"/>
              </a:solidFill>
              <a:effectLst/>
              <a:latin typeface="+mn-lt"/>
              <a:ea typeface="+mn-ea"/>
              <a:cs typeface="+mn-cs"/>
            </a:rPr>
            <a:t>ポイント）増加した。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過去に実施した大型プロジェクトや国の経済対策に伴って発行した市債の償還はピーク期を過ぎたものの、依然として類似団体、全国平均及び県内平均を大きく上回っている状況となっている。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今後も、一般会計においては事業の選択と集中による市債発行額の管理、財政状況に応じた繰上償還の実施等により、実質公債費比率の改善を図る。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過去に実施した大型プロジェクト、道路や学校等の社会資本整備や国の数次にわたる経済対策に伴う市債発行により、類似団体平均、全国平均、県内平均を大きく上回っている。</a:t>
          </a:r>
          <a:endParaRPr lang="ja-JP" altLang="ja-JP" sz="1400">
            <a:effectLst/>
          </a:endParaRPr>
        </a:p>
        <a:p>
          <a:pPr rtl="0"/>
          <a:r>
            <a:rPr lang="ja-JP" altLang="ja-JP" sz="1100" b="0" i="0" baseline="0">
              <a:solidFill>
                <a:schemeClr val="dk1"/>
              </a:solidFill>
              <a:effectLst/>
              <a:latin typeface="+mn-lt"/>
              <a:ea typeface="+mn-ea"/>
              <a:cs typeface="+mn-cs"/>
            </a:rPr>
            <a:t>　また、本市は人口規模に比べて市域が広く、集落が市全体に点在しているため、下水道事業を実施するにあたり管渠延長が長くなるなど、整備に多大な経費を要していることも要因の一つである。</a:t>
          </a:r>
          <a:endParaRPr lang="ja-JP" altLang="ja-JP" sz="1400">
            <a:effectLst/>
          </a:endParaRPr>
        </a:p>
        <a:p>
          <a:pPr rtl="0"/>
          <a:r>
            <a:rPr lang="ja-JP" altLang="ja-JP" sz="1100" b="0" i="0" baseline="0">
              <a:solidFill>
                <a:schemeClr val="dk1"/>
              </a:solidFill>
              <a:effectLst/>
              <a:latin typeface="+mn-lt"/>
              <a:ea typeface="+mn-ea"/>
              <a:cs typeface="+mn-cs"/>
            </a:rPr>
            <a:t>　平成２８年度は、こまつ賑わいセンターに係る損失補償等負担見込額の増があったものの、市債の発行抑制や繰上償還による市債残高の減少、基金残高の増加、債務負担支出予定額の減少等により、前年度より改善した。　</a:t>
          </a:r>
          <a:endParaRPr lang="ja-JP" altLang="ja-JP" sz="1400">
            <a:effectLst/>
          </a:endParaRPr>
        </a:p>
        <a:p>
          <a:pPr rtl="0"/>
          <a:r>
            <a:rPr lang="ja-JP" altLang="ja-JP" sz="1100" b="0" i="0" baseline="0">
              <a:solidFill>
                <a:schemeClr val="dk1"/>
              </a:solidFill>
              <a:effectLst/>
              <a:latin typeface="+mn-lt"/>
              <a:ea typeface="+mn-ea"/>
              <a:cs typeface="+mn-cs"/>
            </a:rPr>
            <a:t>　今後も、</a:t>
          </a:r>
          <a:r>
            <a:rPr lang="en-US" altLang="ja-JP" sz="1100" b="0" i="0" baseline="0">
              <a:solidFill>
                <a:schemeClr val="dk1"/>
              </a:solidFill>
              <a:effectLst/>
              <a:latin typeface="+mn-lt"/>
              <a:ea typeface="+mn-ea"/>
              <a:cs typeface="+mn-cs"/>
            </a:rPr>
            <a:t>NEXT</a:t>
          </a:r>
          <a:r>
            <a:rPr lang="ja-JP" altLang="ja-JP" sz="1100" b="0" i="0" baseline="0">
              <a:solidFill>
                <a:schemeClr val="dk1"/>
              </a:solidFill>
              <a:effectLst/>
              <a:latin typeface="+mn-lt"/>
              <a:ea typeface="+mn-ea"/>
              <a:cs typeface="+mn-cs"/>
            </a:rPr>
            <a:t>10年ビジョン・アクションプラン（平成2</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年度策定）の目標値として定めているとおり、全会計の市債残高を圧縮し、将来負担の軽減に努める。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石川県小松市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108,655
107,021
371.05
43,257,868
42,668,703
547,991
24,842,591
65,595,072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164.9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石川県小松市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108,655
107,021
371.05
43,257,868
42,668,703
547,991
24,842,591
65,595,072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164.9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石川県小松市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108,655
107,021
371.05
43,257,868
42,668,703
547,991
24,842,591
65,595,072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164.9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43257868</v>
      </c>
      <c r="BO4" s="381"/>
      <c r="BP4" s="381"/>
      <c r="BQ4" s="381"/>
      <c r="BR4" s="381"/>
      <c r="BS4" s="381"/>
      <c r="BT4" s="381"/>
      <c r="BU4" s="382"/>
      <c r="BV4" s="380">
        <v>42142987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2.2000000000000002</v>
      </c>
      <c r="CU4" s="387"/>
      <c r="CV4" s="387"/>
      <c r="CW4" s="387"/>
      <c r="CX4" s="387"/>
      <c r="CY4" s="387"/>
      <c r="CZ4" s="387"/>
      <c r="DA4" s="388"/>
      <c r="DB4" s="386">
        <v>2.4</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42668703</v>
      </c>
      <c r="BO5" s="418"/>
      <c r="BP5" s="418"/>
      <c r="BQ5" s="418"/>
      <c r="BR5" s="418"/>
      <c r="BS5" s="418"/>
      <c r="BT5" s="418"/>
      <c r="BU5" s="419"/>
      <c r="BV5" s="417">
        <v>41311686</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95.5</v>
      </c>
      <c r="CU5" s="415"/>
      <c r="CV5" s="415"/>
      <c r="CW5" s="415"/>
      <c r="CX5" s="415"/>
      <c r="CY5" s="415"/>
      <c r="CZ5" s="415"/>
      <c r="DA5" s="416"/>
      <c r="DB5" s="414">
        <v>92.8</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589165</v>
      </c>
      <c r="BO6" s="418"/>
      <c r="BP6" s="418"/>
      <c r="BQ6" s="418"/>
      <c r="BR6" s="418"/>
      <c r="BS6" s="418"/>
      <c r="BT6" s="418"/>
      <c r="BU6" s="419"/>
      <c r="BV6" s="417">
        <v>831301</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103.6</v>
      </c>
      <c r="CU6" s="455"/>
      <c r="CV6" s="455"/>
      <c r="CW6" s="455"/>
      <c r="CX6" s="455"/>
      <c r="CY6" s="455"/>
      <c r="CZ6" s="455"/>
      <c r="DA6" s="456"/>
      <c r="DB6" s="454">
        <v>100.3</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41174</v>
      </c>
      <c r="BO7" s="418"/>
      <c r="BP7" s="418"/>
      <c r="BQ7" s="418"/>
      <c r="BR7" s="418"/>
      <c r="BS7" s="418"/>
      <c r="BT7" s="418"/>
      <c r="BU7" s="419"/>
      <c r="BV7" s="417">
        <v>237494</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24842591</v>
      </c>
      <c r="CU7" s="418"/>
      <c r="CV7" s="418"/>
      <c r="CW7" s="418"/>
      <c r="CX7" s="418"/>
      <c r="CY7" s="418"/>
      <c r="CZ7" s="418"/>
      <c r="DA7" s="419"/>
      <c r="DB7" s="417">
        <v>25015211</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547991</v>
      </c>
      <c r="BO8" s="418"/>
      <c r="BP8" s="418"/>
      <c r="BQ8" s="418"/>
      <c r="BR8" s="418"/>
      <c r="BS8" s="418"/>
      <c r="BT8" s="418"/>
      <c r="BU8" s="419"/>
      <c r="BV8" s="417">
        <v>593807</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0.71</v>
      </c>
      <c r="CU8" s="458"/>
      <c r="CV8" s="458"/>
      <c r="CW8" s="458"/>
      <c r="CX8" s="458"/>
      <c r="CY8" s="458"/>
      <c r="CZ8" s="458"/>
      <c r="DA8" s="459"/>
      <c r="DB8" s="457">
        <v>0.69</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106919</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-45816</v>
      </c>
      <c r="BO9" s="418"/>
      <c r="BP9" s="418"/>
      <c r="BQ9" s="418"/>
      <c r="BR9" s="418"/>
      <c r="BS9" s="418"/>
      <c r="BT9" s="418"/>
      <c r="BU9" s="419"/>
      <c r="BV9" s="417">
        <v>81083</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22.3</v>
      </c>
      <c r="CU9" s="415"/>
      <c r="CV9" s="415"/>
      <c r="CW9" s="415"/>
      <c r="CX9" s="415"/>
      <c r="CY9" s="415"/>
      <c r="CZ9" s="415"/>
      <c r="DA9" s="416"/>
      <c r="DB9" s="414">
        <v>22.3</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108433</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1174</v>
      </c>
      <c r="BO10" s="418"/>
      <c r="BP10" s="418"/>
      <c r="BQ10" s="418"/>
      <c r="BR10" s="418"/>
      <c r="BS10" s="418"/>
      <c r="BT10" s="418"/>
      <c r="BU10" s="419"/>
      <c r="BV10" s="417">
        <v>1508</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100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v>98670</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108655</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300000</v>
      </c>
      <c r="BO12" s="418"/>
      <c r="BP12" s="418"/>
      <c r="BQ12" s="418"/>
      <c r="BR12" s="418"/>
      <c r="BS12" s="418"/>
      <c r="BT12" s="418"/>
      <c r="BU12" s="419"/>
      <c r="BV12" s="417">
        <v>100000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107021</v>
      </c>
      <c r="S13" s="499"/>
      <c r="T13" s="499"/>
      <c r="U13" s="499"/>
      <c r="V13" s="500"/>
      <c r="W13" s="433" t="s">
        <v>124</v>
      </c>
      <c r="X13" s="434"/>
      <c r="Y13" s="434"/>
      <c r="Z13" s="434"/>
      <c r="AA13" s="434"/>
      <c r="AB13" s="424"/>
      <c r="AC13" s="468">
        <v>1146</v>
      </c>
      <c r="AD13" s="469"/>
      <c r="AE13" s="469"/>
      <c r="AF13" s="469"/>
      <c r="AG13" s="508"/>
      <c r="AH13" s="468">
        <v>1143</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-344642</v>
      </c>
      <c r="BO13" s="418"/>
      <c r="BP13" s="418"/>
      <c r="BQ13" s="418"/>
      <c r="BR13" s="418"/>
      <c r="BS13" s="418"/>
      <c r="BT13" s="418"/>
      <c r="BU13" s="419"/>
      <c r="BV13" s="417">
        <v>81261</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15.6</v>
      </c>
      <c r="CU13" s="415"/>
      <c r="CV13" s="415"/>
      <c r="CW13" s="415"/>
      <c r="CX13" s="415"/>
      <c r="CY13" s="415"/>
      <c r="CZ13" s="415"/>
      <c r="DA13" s="416"/>
      <c r="DB13" s="414">
        <v>15.7</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108573</v>
      </c>
      <c r="S14" s="499"/>
      <c r="T14" s="499"/>
      <c r="U14" s="499"/>
      <c r="V14" s="500"/>
      <c r="W14" s="407"/>
      <c r="X14" s="408"/>
      <c r="Y14" s="408"/>
      <c r="Z14" s="408"/>
      <c r="AA14" s="408"/>
      <c r="AB14" s="397"/>
      <c r="AC14" s="501">
        <v>2.2000000000000002</v>
      </c>
      <c r="AD14" s="502"/>
      <c r="AE14" s="502"/>
      <c r="AF14" s="502"/>
      <c r="AG14" s="503"/>
      <c r="AH14" s="501">
        <v>2.1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164.9</v>
      </c>
      <c r="CU14" s="513"/>
      <c r="CV14" s="513"/>
      <c r="CW14" s="513"/>
      <c r="CX14" s="513"/>
      <c r="CY14" s="513"/>
      <c r="CZ14" s="513"/>
      <c r="DA14" s="514"/>
      <c r="DB14" s="512">
        <v>168.8</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107044</v>
      </c>
      <c r="S15" s="499"/>
      <c r="T15" s="499"/>
      <c r="U15" s="499"/>
      <c r="V15" s="500"/>
      <c r="W15" s="433" t="s">
        <v>131</v>
      </c>
      <c r="X15" s="434"/>
      <c r="Y15" s="434"/>
      <c r="Z15" s="434"/>
      <c r="AA15" s="434"/>
      <c r="AB15" s="424"/>
      <c r="AC15" s="468">
        <v>20224</v>
      </c>
      <c r="AD15" s="469"/>
      <c r="AE15" s="469"/>
      <c r="AF15" s="469"/>
      <c r="AG15" s="508"/>
      <c r="AH15" s="468">
        <v>20088</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13971117</v>
      </c>
      <c r="BO15" s="381"/>
      <c r="BP15" s="381"/>
      <c r="BQ15" s="381"/>
      <c r="BR15" s="381"/>
      <c r="BS15" s="381"/>
      <c r="BT15" s="381"/>
      <c r="BU15" s="382"/>
      <c r="BV15" s="380">
        <v>13789028</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38.200000000000003</v>
      </c>
      <c r="AD16" s="502"/>
      <c r="AE16" s="502"/>
      <c r="AF16" s="502"/>
      <c r="AG16" s="503"/>
      <c r="AH16" s="501">
        <v>37.6</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19457383</v>
      </c>
      <c r="BO16" s="418"/>
      <c r="BP16" s="418"/>
      <c r="BQ16" s="418"/>
      <c r="BR16" s="418"/>
      <c r="BS16" s="418"/>
      <c r="BT16" s="418"/>
      <c r="BU16" s="419"/>
      <c r="BV16" s="417">
        <v>19414334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31617</v>
      </c>
      <c r="AD17" s="469"/>
      <c r="AE17" s="469"/>
      <c r="AF17" s="469"/>
      <c r="AG17" s="508"/>
      <c r="AH17" s="468">
        <v>32214</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17836741</v>
      </c>
      <c r="BO17" s="418"/>
      <c r="BP17" s="418"/>
      <c r="BQ17" s="418"/>
      <c r="BR17" s="418"/>
      <c r="BS17" s="418"/>
      <c r="BT17" s="418"/>
      <c r="BU17" s="419"/>
      <c r="BV17" s="417">
        <v>17587207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371.05</v>
      </c>
      <c r="M18" s="530"/>
      <c r="N18" s="530"/>
      <c r="O18" s="530"/>
      <c r="P18" s="530"/>
      <c r="Q18" s="530"/>
      <c r="R18" s="531"/>
      <c r="S18" s="531"/>
      <c r="T18" s="531"/>
      <c r="U18" s="531"/>
      <c r="V18" s="532"/>
      <c r="W18" s="435"/>
      <c r="X18" s="436"/>
      <c r="Y18" s="436"/>
      <c r="Z18" s="436"/>
      <c r="AA18" s="436"/>
      <c r="AB18" s="427"/>
      <c r="AC18" s="533">
        <v>59.7</v>
      </c>
      <c r="AD18" s="534"/>
      <c r="AE18" s="534"/>
      <c r="AF18" s="534"/>
      <c r="AG18" s="535"/>
      <c r="AH18" s="533">
        <v>60.3</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23918471</v>
      </c>
      <c r="BO18" s="418"/>
      <c r="BP18" s="418"/>
      <c r="BQ18" s="418"/>
      <c r="BR18" s="418"/>
      <c r="BS18" s="418"/>
      <c r="BT18" s="418"/>
      <c r="BU18" s="419"/>
      <c r="BV18" s="417">
        <v>24028571</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288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28402095</v>
      </c>
      <c r="BO19" s="418"/>
      <c r="BP19" s="418"/>
      <c r="BQ19" s="418"/>
      <c r="BR19" s="418"/>
      <c r="BS19" s="418"/>
      <c r="BT19" s="418"/>
      <c r="BU19" s="419"/>
      <c r="BV19" s="417">
        <v>28973141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38166</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65595072</v>
      </c>
      <c r="BO23" s="418"/>
      <c r="BP23" s="418"/>
      <c r="BQ23" s="418"/>
      <c r="BR23" s="418"/>
      <c r="BS23" s="418"/>
      <c r="BT23" s="418"/>
      <c r="BU23" s="419"/>
      <c r="BV23" s="417">
        <v>66589293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9450</v>
      </c>
      <c r="R24" s="469"/>
      <c r="S24" s="469"/>
      <c r="T24" s="469"/>
      <c r="U24" s="469"/>
      <c r="V24" s="508"/>
      <c r="W24" s="563"/>
      <c r="X24" s="551"/>
      <c r="Y24" s="552"/>
      <c r="Z24" s="467" t="s">
        <v>155</v>
      </c>
      <c r="AA24" s="447"/>
      <c r="AB24" s="447"/>
      <c r="AC24" s="447"/>
      <c r="AD24" s="447"/>
      <c r="AE24" s="447"/>
      <c r="AF24" s="447"/>
      <c r="AG24" s="448"/>
      <c r="AH24" s="468">
        <v>635</v>
      </c>
      <c r="AI24" s="469"/>
      <c r="AJ24" s="469"/>
      <c r="AK24" s="469"/>
      <c r="AL24" s="508"/>
      <c r="AM24" s="468">
        <v>1917065</v>
      </c>
      <c r="AN24" s="469"/>
      <c r="AO24" s="469"/>
      <c r="AP24" s="469"/>
      <c r="AQ24" s="469"/>
      <c r="AR24" s="508"/>
      <c r="AS24" s="468">
        <v>3019</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27656181</v>
      </c>
      <c r="BO24" s="418"/>
      <c r="BP24" s="418"/>
      <c r="BQ24" s="418"/>
      <c r="BR24" s="418"/>
      <c r="BS24" s="418"/>
      <c r="BT24" s="418"/>
      <c r="BU24" s="419"/>
      <c r="BV24" s="417">
        <v>29198023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2</v>
      </c>
      <c r="M25" s="469"/>
      <c r="N25" s="469"/>
      <c r="O25" s="469"/>
      <c r="P25" s="508"/>
      <c r="Q25" s="468">
        <v>7740</v>
      </c>
      <c r="R25" s="469"/>
      <c r="S25" s="469"/>
      <c r="T25" s="469"/>
      <c r="U25" s="469"/>
      <c r="V25" s="508"/>
      <c r="W25" s="563"/>
      <c r="X25" s="551"/>
      <c r="Y25" s="552"/>
      <c r="Z25" s="467" t="s">
        <v>158</v>
      </c>
      <c r="AA25" s="447"/>
      <c r="AB25" s="447"/>
      <c r="AC25" s="447"/>
      <c r="AD25" s="447"/>
      <c r="AE25" s="447"/>
      <c r="AF25" s="447"/>
      <c r="AG25" s="448"/>
      <c r="AH25" s="468">
        <v>135</v>
      </c>
      <c r="AI25" s="469"/>
      <c r="AJ25" s="469"/>
      <c r="AK25" s="469"/>
      <c r="AL25" s="508"/>
      <c r="AM25" s="468">
        <v>361530</v>
      </c>
      <c r="AN25" s="469"/>
      <c r="AO25" s="469"/>
      <c r="AP25" s="469"/>
      <c r="AQ25" s="469"/>
      <c r="AR25" s="508"/>
      <c r="AS25" s="468">
        <v>2678</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19030443</v>
      </c>
      <c r="BO25" s="381"/>
      <c r="BP25" s="381"/>
      <c r="BQ25" s="381"/>
      <c r="BR25" s="381"/>
      <c r="BS25" s="381"/>
      <c r="BT25" s="381"/>
      <c r="BU25" s="382"/>
      <c r="BV25" s="380">
        <v>20187085</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6660</v>
      </c>
      <c r="R26" s="469"/>
      <c r="S26" s="469"/>
      <c r="T26" s="469"/>
      <c r="U26" s="469"/>
      <c r="V26" s="508"/>
      <c r="W26" s="563"/>
      <c r="X26" s="551"/>
      <c r="Y26" s="552"/>
      <c r="Z26" s="467" t="s">
        <v>161</v>
      </c>
      <c r="AA26" s="573"/>
      <c r="AB26" s="573"/>
      <c r="AC26" s="573"/>
      <c r="AD26" s="573"/>
      <c r="AE26" s="573"/>
      <c r="AF26" s="573"/>
      <c r="AG26" s="574"/>
      <c r="AH26" s="468">
        <v>60</v>
      </c>
      <c r="AI26" s="469"/>
      <c r="AJ26" s="469"/>
      <c r="AK26" s="469"/>
      <c r="AL26" s="508"/>
      <c r="AM26" s="468">
        <v>187260</v>
      </c>
      <c r="AN26" s="469"/>
      <c r="AO26" s="469"/>
      <c r="AP26" s="469"/>
      <c r="AQ26" s="469"/>
      <c r="AR26" s="508"/>
      <c r="AS26" s="468">
        <v>3121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6200</v>
      </c>
      <c r="R27" s="469"/>
      <c r="S27" s="469"/>
      <c r="T27" s="469"/>
      <c r="U27" s="469"/>
      <c r="V27" s="508"/>
      <c r="W27" s="563"/>
      <c r="X27" s="551"/>
      <c r="Y27" s="552"/>
      <c r="Z27" s="467" t="s">
        <v>164</v>
      </c>
      <c r="AA27" s="447"/>
      <c r="AB27" s="447"/>
      <c r="AC27" s="447"/>
      <c r="AD27" s="447"/>
      <c r="AE27" s="447"/>
      <c r="AF27" s="447"/>
      <c r="AG27" s="448"/>
      <c r="AH27" s="468">
        <v>38</v>
      </c>
      <c r="AI27" s="469"/>
      <c r="AJ27" s="469"/>
      <c r="AK27" s="469"/>
      <c r="AL27" s="508"/>
      <c r="AM27" s="468">
        <v>147744</v>
      </c>
      <c r="AN27" s="469"/>
      <c r="AO27" s="469"/>
      <c r="AP27" s="469"/>
      <c r="AQ27" s="469"/>
      <c r="AR27" s="508"/>
      <c r="AS27" s="468">
        <v>3888</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810345</v>
      </c>
      <c r="BO27" s="587"/>
      <c r="BP27" s="587"/>
      <c r="BQ27" s="587"/>
      <c r="BR27" s="587"/>
      <c r="BS27" s="587"/>
      <c r="BT27" s="587"/>
      <c r="BU27" s="588"/>
      <c r="BV27" s="586">
        <v>810345</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5500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2230186</v>
      </c>
      <c r="BO28" s="381"/>
      <c r="BP28" s="381"/>
      <c r="BQ28" s="381"/>
      <c r="BR28" s="381"/>
      <c r="BS28" s="381"/>
      <c r="BT28" s="381"/>
      <c r="BU28" s="382"/>
      <c r="BV28" s="380">
        <v>2229012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20</v>
      </c>
      <c r="M29" s="469"/>
      <c r="N29" s="469"/>
      <c r="O29" s="469"/>
      <c r="P29" s="508"/>
      <c r="Q29" s="468">
        <v>5200</v>
      </c>
      <c r="R29" s="469"/>
      <c r="S29" s="469"/>
      <c r="T29" s="469"/>
      <c r="U29" s="469"/>
      <c r="V29" s="508"/>
      <c r="W29" s="564"/>
      <c r="X29" s="565"/>
      <c r="Y29" s="566"/>
      <c r="Z29" s="467" t="s">
        <v>171</v>
      </c>
      <c r="AA29" s="447"/>
      <c r="AB29" s="447"/>
      <c r="AC29" s="447"/>
      <c r="AD29" s="447"/>
      <c r="AE29" s="447"/>
      <c r="AF29" s="447"/>
      <c r="AG29" s="448"/>
      <c r="AH29" s="468">
        <v>673</v>
      </c>
      <c r="AI29" s="469"/>
      <c r="AJ29" s="469"/>
      <c r="AK29" s="469"/>
      <c r="AL29" s="508"/>
      <c r="AM29" s="468">
        <v>2064809</v>
      </c>
      <c r="AN29" s="469"/>
      <c r="AO29" s="469"/>
      <c r="AP29" s="469"/>
      <c r="AQ29" s="469"/>
      <c r="AR29" s="508"/>
      <c r="AS29" s="468">
        <v>3068</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211918</v>
      </c>
      <c r="BO29" s="418"/>
      <c r="BP29" s="418"/>
      <c r="BQ29" s="418"/>
      <c r="BR29" s="418"/>
      <c r="BS29" s="418"/>
      <c r="BT29" s="418"/>
      <c r="BU29" s="419"/>
      <c r="BV29" s="417">
        <v>111848</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98.6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1882441</v>
      </c>
      <c r="BO30" s="587"/>
      <c r="BP30" s="587"/>
      <c r="BQ30" s="587"/>
      <c r="BR30" s="587"/>
      <c r="BS30" s="587"/>
      <c r="BT30" s="587"/>
      <c r="BU30" s="588"/>
      <c r="BV30" s="586">
        <v>1908172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小松市国民健康保険事業特別会計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小松市水道事業会計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IF('各会計、関係団体の財政状況及び健全化判断比率'!B34="","",'各会計、関係団体の財政状況及び健全化判断比率'!B34)</f>
        <v>小松市簡易水道事業特別会計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12</v>
      </c>
      <c r="BX34" s="598"/>
      <c r="BY34" s="599" t="str">
        <f>IF('各会計、関係団体の財政状況及び健全化判断比率'!B68="","",'各会計、関係団体の財政状況及び健全化判断比率'!B68)</f>
        <v>南加賀広域圏事務組合(一般会計)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21</v>
      </c>
      <c r="CP34" s="598"/>
      <c r="CQ34" s="599" t="str">
        <f>IF('各会計、関係団体の財政状況及び健全化判断比率'!BS7="","",'各会計、関係団体の財政状況及び健全化判断比率'!BS7)</f>
        <v>小松市土地開発公社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小松市公債管理特別会計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小松市介護保険事業特別会計</v>
      </c>
      <c r="X35" s="599"/>
      <c r="Y35" s="599"/>
      <c r="Z35" s="599"/>
      <c r="AA35" s="599"/>
      <c r="AB35" s="599"/>
      <c r="AC35" s="599"/>
      <c r="AD35" s="599"/>
      <c r="AE35" s="599"/>
      <c r="AF35" s="599"/>
      <c r="AG35" s="599"/>
      <c r="AH35" s="599"/>
      <c r="AI35" s="599"/>
      <c r="AJ35" s="599"/>
      <c r="AK35" s="599"/>
      <c r="AL35" s="167"/>
      <c r="AM35" s="598">
        <f t="shared" ref="AM35:AM43" si="0">IF(AO35="","",AM34+1)</f>
        <v>7</v>
      </c>
      <c r="AN35" s="598"/>
      <c r="AO35" s="599" t="str">
        <f>IF('各会計、関係団体の財政状況及び健全化判断比率'!B32="","",'各会計、関係団体の財政状況及び健全化判断比率'!B32)</f>
        <v>小松市公共下水道事業会計</v>
      </c>
      <c r="AP35" s="599"/>
      <c r="AQ35" s="599"/>
      <c r="AR35" s="599"/>
      <c r="AS35" s="599"/>
      <c r="AT35" s="599"/>
      <c r="AU35" s="599"/>
      <c r="AV35" s="599"/>
      <c r="AW35" s="599"/>
      <c r="AX35" s="599"/>
      <c r="AY35" s="599"/>
      <c r="AZ35" s="599"/>
      <c r="BA35" s="599"/>
      <c r="BB35" s="599"/>
      <c r="BC35" s="599"/>
      <c r="BD35" s="167"/>
      <c r="BE35" s="598">
        <f t="shared" ref="BE35:BE43" si="1">IF(BG35="","",BE34+1)</f>
        <v>10</v>
      </c>
      <c r="BF35" s="598"/>
      <c r="BG35" s="599" t="str">
        <f>IF('各会計、関係団体の財政状況及び健全化判断比率'!B35="","",'各会計、関係団体の財政状況及び健全化判断比率'!B35)</f>
        <v>小松市農業集落事業特別会計</v>
      </c>
      <c r="BH35" s="599"/>
      <c r="BI35" s="599"/>
      <c r="BJ35" s="599"/>
      <c r="BK35" s="599"/>
      <c r="BL35" s="599"/>
      <c r="BM35" s="599"/>
      <c r="BN35" s="599"/>
      <c r="BO35" s="599"/>
      <c r="BP35" s="599"/>
      <c r="BQ35" s="599"/>
      <c r="BR35" s="599"/>
      <c r="BS35" s="599"/>
      <c r="BT35" s="599"/>
      <c r="BU35" s="599"/>
      <c r="BV35" s="167"/>
      <c r="BW35" s="598">
        <f t="shared" ref="BW35:BW43" si="2">IF(BY35="","",BW34+1)</f>
        <v>13</v>
      </c>
      <c r="BX35" s="598"/>
      <c r="BY35" s="599" t="str">
        <f>IF('各会計、関係団体の財政状況及び健全化判断比率'!B69="","",'各会計、関係団体の財政状況及び健全化判断比率'!B69)</f>
        <v>南加賀広域圏事務組合(ふるさと振興事業会計)</v>
      </c>
      <c r="BZ35" s="599"/>
      <c r="CA35" s="599"/>
      <c r="CB35" s="599"/>
      <c r="CC35" s="599"/>
      <c r="CD35" s="599"/>
      <c r="CE35" s="599"/>
      <c r="CF35" s="599"/>
      <c r="CG35" s="599"/>
      <c r="CH35" s="599"/>
      <c r="CI35" s="599"/>
      <c r="CJ35" s="599"/>
      <c r="CK35" s="599"/>
      <c r="CL35" s="599"/>
      <c r="CM35" s="599"/>
      <c r="CN35" s="167"/>
      <c r="CO35" s="598">
        <f t="shared" ref="CO35:CO43" si="3">IF(CQ35="","",CO34+1)</f>
        <v>22</v>
      </c>
      <c r="CP35" s="598"/>
      <c r="CQ35" s="599" t="str">
        <f>IF('各会計、関係団体の財政状況及び健全化判断比率'!BS8="","",'各会計、関係団体の財政状況及び健全化判断比率'!BS8)</f>
        <v>小松市開発公社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小松市後期高齢者医療特別会計</v>
      </c>
      <c r="X36" s="599"/>
      <c r="Y36" s="599"/>
      <c r="Z36" s="599"/>
      <c r="AA36" s="599"/>
      <c r="AB36" s="599"/>
      <c r="AC36" s="599"/>
      <c r="AD36" s="599"/>
      <c r="AE36" s="599"/>
      <c r="AF36" s="599"/>
      <c r="AG36" s="599"/>
      <c r="AH36" s="599"/>
      <c r="AI36" s="599"/>
      <c r="AJ36" s="599"/>
      <c r="AK36" s="599"/>
      <c r="AL36" s="167"/>
      <c r="AM36" s="598">
        <f t="shared" si="0"/>
        <v>8</v>
      </c>
      <c r="AN36" s="598"/>
      <c r="AO36" s="599" t="str">
        <f>IF('各会計、関係団体の財政状況及び健全化判断比率'!B33="","",'各会計、関係団体の財政状況及び健全化判断比率'!B33)</f>
        <v>国民健康保険小松市民病院事業会計</v>
      </c>
      <c r="AP36" s="599"/>
      <c r="AQ36" s="599"/>
      <c r="AR36" s="599"/>
      <c r="AS36" s="599"/>
      <c r="AT36" s="599"/>
      <c r="AU36" s="599"/>
      <c r="AV36" s="599"/>
      <c r="AW36" s="599"/>
      <c r="AX36" s="599"/>
      <c r="AY36" s="599"/>
      <c r="AZ36" s="599"/>
      <c r="BA36" s="599"/>
      <c r="BB36" s="599"/>
      <c r="BC36" s="599"/>
      <c r="BD36" s="167"/>
      <c r="BE36" s="598">
        <f t="shared" si="1"/>
        <v>11</v>
      </c>
      <c r="BF36" s="598"/>
      <c r="BG36" s="599" t="str">
        <f>IF('各会計、関係団体の財政状況及び健全化判断比率'!B36="","",'各会計、関係団体の財政状況及び健全化判断比率'!B36)</f>
        <v>小松市工業団地造成事業特別会計</v>
      </c>
      <c r="BH36" s="599"/>
      <c r="BI36" s="599"/>
      <c r="BJ36" s="599"/>
      <c r="BK36" s="599"/>
      <c r="BL36" s="599"/>
      <c r="BM36" s="599"/>
      <c r="BN36" s="599"/>
      <c r="BO36" s="599"/>
      <c r="BP36" s="599"/>
      <c r="BQ36" s="599"/>
      <c r="BR36" s="599"/>
      <c r="BS36" s="599"/>
      <c r="BT36" s="599"/>
      <c r="BU36" s="599"/>
      <c r="BV36" s="167"/>
      <c r="BW36" s="598">
        <f t="shared" si="2"/>
        <v>14</v>
      </c>
      <c r="BX36" s="598"/>
      <c r="BY36" s="599" t="str">
        <f>IF('各会計、関係団体の財政状況及び健全化判断比率'!B70="","",'各会計、関係団体の財政状況及び健全化判断比率'!B70)</f>
        <v>南加賀広域圏事務組合(急病センター事業会計)</v>
      </c>
      <c r="BZ36" s="599"/>
      <c r="CA36" s="599"/>
      <c r="CB36" s="599"/>
      <c r="CC36" s="599"/>
      <c r="CD36" s="599"/>
      <c r="CE36" s="599"/>
      <c r="CF36" s="599"/>
      <c r="CG36" s="599"/>
      <c r="CH36" s="599"/>
      <c r="CI36" s="599"/>
      <c r="CJ36" s="599"/>
      <c r="CK36" s="599"/>
      <c r="CL36" s="599"/>
      <c r="CM36" s="599"/>
      <c r="CN36" s="167"/>
      <c r="CO36" s="598">
        <f t="shared" si="3"/>
        <v>23</v>
      </c>
      <c r="CP36" s="598"/>
      <c r="CQ36" s="599" t="str">
        <f>IF('各会計、関係団体の財政状況及び健全化判断比率'!BS9="","",'各会計、関係団体の財政状況及び健全化判断比率'!BS9)</f>
        <v>小松市施設管理公社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15</v>
      </c>
      <c r="BX37" s="598"/>
      <c r="BY37" s="599" t="str">
        <f>IF('各会計、関係団体の財政状況及び健全化判断比率'!B71="","",'各会計、関係団体の財政状況及び健全化判断比率'!B71)</f>
        <v>南加賀広域圏事務組合(公設地方卸売市場事業会計)</v>
      </c>
      <c r="BZ37" s="599"/>
      <c r="CA37" s="599"/>
      <c r="CB37" s="599"/>
      <c r="CC37" s="599"/>
      <c r="CD37" s="599"/>
      <c r="CE37" s="599"/>
      <c r="CF37" s="599"/>
      <c r="CG37" s="599"/>
      <c r="CH37" s="599"/>
      <c r="CI37" s="599"/>
      <c r="CJ37" s="599"/>
      <c r="CK37" s="599"/>
      <c r="CL37" s="599"/>
      <c r="CM37" s="599"/>
      <c r="CN37" s="167"/>
      <c r="CO37" s="598">
        <f t="shared" si="3"/>
        <v>24</v>
      </c>
      <c r="CP37" s="598"/>
      <c r="CQ37" s="599" t="str">
        <f>IF('各会計、関係団体の財政状況及び健全化判断比率'!BS10="","",'各会計、関係団体の財政状況及び健全化判断比率'!BS10)</f>
        <v>こまつ賑わいセンター</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16</v>
      </c>
      <c r="BX38" s="598"/>
      <c r="BY38" s="599" t="str">
        <f>IF('各会計、関係団体の財政状況及び健全化判断比率'!B72="","",'各会計、関係団体の財政状況及び健全化判断比率'!B72)</f>
        <v>小松加賀環境衛生事務組合</v>
      </c>
      <c r="BZ38" s="599"/>
      <c r="CA38" s="599"/>
      <c r="CB38" s="599"/>
      <c r="CC38" s="599"/>
      <c r="CD38" s="599"/>
      <c r="CE38" s="599"/>
      <c r="CF38" s="599"/>
      <c r="CG38" s="599"/>
      <c r="CH38" s="599"/>
      <c r="CI38" s="599"/>
      <c r="CJ38" s="599"/>
      <c r="CK38" s="599"/>
      <c r="CL38" s="599"/>
      <c r="CM38" s="599"/>
      <c r="CN38" s="167"/>
      <c r="CO38" s="598">
        <f t="shared" si="3"/>
        <v>25</v>
      </c>
      <c r="CP38" s="598"/>
      <c r="CQ38" s="599" t="str">
        <f>IF('各会計、関係団体の財政状況及び健全化判断比率'!BS11="","",'各会計、関係団体の財政状況及び健全化判断比率'!BS11)</f>
        <v>こまつ看護学校</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17</v>
      </c>
      <c r="BX39" s="598"/>
      <c r="BY39" s="599" t="str">
        <f>IF('各会計、関係団体の財政状況及び健全化判断比率'!B73="","",'各会計、関係団体の財政状況及び健全化判断比率'!B73)</f>
        <v>手取川水防事務組合</v>
      </c>
      <c r="BZ39" s="599"/>
      <c r="CA39" s="599"/>
      <c r="CB39" s="599"/>
      <c r="CC39" s="599"/>
      <c r="CD39" s="599"/>
      <c r="CE39" s="599"/>
      <c r="CF39" s="599"/>
      <c r="CG39" s="599"/>
      <c r="CH39" s="599"/>
      <c r="CI39" s="599"/>
      <c r="CJ39" s="599"/>
      <c r="CK39" s="599"/>
      <c r="CL39" s="599"/>
      <c r="CM39" s="599"/>
      <c r="CN39" s="167"/>
      <c r="CO39" s="598">
        <f t="shared" si="3"/>
        <v>26</v>
      </c>
      <c r="CP39" s="598"/>
      <c r="CQ39" s="599" t="str">
        <f>IF('各会計、関係団体の財政状況及び健全化判断比率'!BS12="","",'各会計、関係団体の財政状況及び健全化判断比率'!BS12)</f>
        <v>蛍舞</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18</v>
      </c>
      <c r="BX40" s="598"/>
      <c r="BY40" s="599" t="str">
        <f>IF('各会計、関係団体の財政状況及び健全化判断比率'!B74="","",'各会計、関係団体の財政状況及び健全化判断比率'!B74)</f>
        <v>石川県後期高齢者医療広域連合(一般会計)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19</v>
      </c>
      <c r="BX41" s="598"/>
      <c r="BY41" s="599" t="str">
        <f>IF('各会計、関係団体の財政状況及び健全化判断比率'!B75="","",'各会計、関係団体の財政状況及び健全化判断比率'!B75)</f>
        <v>石川県後期高齢者医療広域連合(後期高齢者医療特別会計)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20</v>
      </c>
      <c r="BX42" s="598"/>
      <c r="BY42" s="599" t="str">
        <f>IF('各会計、関係団体の財政状況及び健全化判断比率'!B76="","",'各会計、関係団体の財政状況及び健全化判断比率'!B76)</f>
        <v>石川県市町村消防賞じゅつ金組合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42" orientation="portrait"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G43" sqref="G43:O47"/>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15495900</v>
      </c>
      <c r="S5" s="615"/>
      <c r="T5" s="615"/>
      <c r="U5" s="615"/>
      <c r="V5" s="615"/>
      <c r="W5" s="615"/>
      <c r="X5" s="615"/>
      <c r="Y5" s="616"/>
      <c r="Z5" s="617">
        <v>35.799999999999997</v>
      </c>
      <c r="AA5" s="617"/>
      <c r="AB5" s="617"/>
      <c r="AC5" s="617"/>
      <c r="AD5" s="618">
        <v>14587450</v>
      </c>
      <c r="AE5" s="618"/>
      <c r="AF5" s="618"/>
      <c r="AG5" s="618"/>
      <c r="AH5" s="618"/>
      <c r="AI5" s="618"/>
      <c r="AJ5" s="618"/>
      <c r="AK5" s="618"/>
      <c r="AL5" s="619">
        <v>63.2</v>
      </c>
      <c r="AM5" s="620"/>
      <c r="AN5" s="620"/>
      <c r="AO5" s="621"/>
      <c r="AP5" s="611" t="s">
        <v>210</v>
      </c>
      <c r="AQ5" s="612"/>
      <c r="AR5" s="612"/>
      <c r="AS5" s="612"/>
      <c r="AT5" s="612"/>
      <c r="AU5" s="612"/>
      <c r="AV5" s="612"/>
      <c r="AW5" s="612"/>
      <c r="AX5" s="612"/>
      <c r="AY5" s="612"/>
      <c r="AZ5" s="612"/>
      <c r="BA5" s="612"/>
      <c r="BB5" s="612"/>
      <c r="BC5" s="612"/>
      <c r="BD5" s="612"/>
      <c r="BE5" s="612"/>
      <c r="BF5" s="613"/>
      <c r="BG5" s="625">
        <v>14538343</v>
      </c>
      <c r="BH5" s="626"/>
      <c r="BI5" s="626"/>
      <c r="BJ5" s="626"/>
      <c r="BK5" s="626"/>
      <c r="BL5" s="626"/>
      <c r="BM5" s="626"/>
      <c r="BN5" s="627"/>
      <c r="BO5" s="628">
        <v>93.8</v>
      </c>
      <c r="BP5" s="628"/>
      <c r="BQ5" s="628"/>
      <c r="BR5" s="628"/>
      <c r="BS5" s="629">
        <v>188238</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340712</v>
      </c>
      <c r="S6" s="626"/>
      <c r="T6" s="626"/>
      <c r="U6" s="626"/>
      <c r="V6" s="626"/>
      <c r="W6" s="626"/>
      <c r="X6" s="626"/>
      <c r="Y6" s="627"/>
      <c r="Z6" s="628">
        <v>0.8</v>
      </c>
      <c r="AA6" s="628"/>
      <c r="AB6" s="628"/>
      <c r="AC6" s="628"/>
      <c r="AD6" s="629">
        <v>340712</v>
      </c>
      <c r="AE6" s="629"/>
      <c r="AF6" s="629"/>
      <c r="AG6" s="629"/>
      <c r="AH6" s="629"/>
      <c r="AI6" s="629"/>
      <c r="AJ6" s="629"/>
      <c r="AK6" s="629"/>
      <c r="AL6" s="630">
        <v>1.5</v>
      </c>
      <c r="AM6" s="631"/>
      <c r="AN6" s="631"/>
      <c r="AO6" s="632"/>
      <c r="AP6" s="622" t="s">
        <v>215</v>
      </c>
      <c r="AQ6" s="623"/>
      <c r="AR6" s="623"/>
      <c r="AS6" s="623"/>
      <c r="AT6" s="623"/>
      <c r="AU6" s="623"/>
      <c r="AV6" s="623"/>
      <c r="AW6" s="623"/>
      <c r="AX6" s="623"/>
      <c r="AY6" s="623"/>
      <c r="AZ6" s="623"/>
      <c r="BA6" s="623"/>
      <c r="BB6" s="623"/>
      <c r="BC6" s="623"/>
      <c r="BD6" s="623"/>
      <c r="BE6" s="623"/>
      <c r="BF6" s="624"/>
      <c r="BG6" s="625">
        <v>14538343</v>
      </c>
      <c r="BH6" s="626"/>
      <c r="BI6" s="626"/>
      <c r="BJ6" s="626"/>
      <c r="BK6" s="626"/>
      <c r="BL6" s="626"/>
      <c r="BM6" s="626"/>
      <c r="BN6" s="627"/>
      <c r="BO6" s="628">
        <v>93.8</v>
      </c>
      <c r="BP6" s="628"/>
      <c r="BQ6" s="628"/>
      <c r="BR6" s="628"/>
      <c r="BS6" s="629">
        <v>188238</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354465</v>
      </c>
      <c r="CS6" s="626"/>
      <c r="CT6" s="626"/>
      <c r="CU6" s="626"/>
      <c r="CV6" s="626"/>
      <c r="CW6" s="626"/>
      <c r="CX6" s="626"/>
      <c r="CY6" s="627"/>
      <c r="CZ6" s="628">
        <v>0.8</v>
      </c>
      <c r="DA6" s="628"/>
      <c r="DB6" s="628"/>
      <c r="DC6" s="628"/>
      <c r="DD6" s="634" t="s">
        <v>217</v>
      </c>
      <c r="DE6" s="626"/>
      <c r="DF6" s="626"/>
      <c r="DG6" s="626"/>
      <c r="DH6" s="626"/>
      <c r="DI6" s="626"/>
      <c r="DJ6" s="626"/>
      <c r="DK6" s="626"/>
      <c r="DL6" s="626"/>
      <c r="DM6" s="626"/>
      <c r="DN6" s="626"/>
      <c r="DO6" s="626"/>
      <c r="DP6" s="627"/>
      <c r="DQ6" s="634">
        <v>354237</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14364</v>
      </c>
      <c r="S7" s="626"/>
      <c r="T7" s="626"/>
      <c r="U7" s="626"/>
      <c r="V7" s="626"/>
      <c r="W7" s="626"/>
      <c r="X7" s="626"/>
      <c r="Y7" s="627"/>
      <c r="Z7" s="628">
        <v>0</v>
      </c>
      <c r="AA7" s="628"/>
      <c r="AB7" s="628"/>
      <c r="AC7" s="628"/>
      <c r="AD7" s="629">
        <v>14364</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6855113</v>
      </c>
      <c r="BH7" s="626"/>
      <c r="BI7" s="626"/>
      <c r="BJ7" s="626"/>
      <c r="BK7" s="626"/>
      <c r="BL7" s="626"/>
      <c r="BM7" s="626"/>
      <c r="BN7" s="627"/>
      <c r="BO7" s="628">
        <v>44.2</v>
      </c>
      <c r="BP7" s="628"/>
      <c r="BQ7" s="628"/>
      <c r="BR7" s="628"/>
      <c r="BS7" s="629">
        <v>188238</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3848107</v>
      </c>
      <c r="CS7" s="626"/>
      <c r="CT7" s="626"/>
      <c r="CU7" s="626"/>
      <c r="CV7" s="626"/>
      <c r="CW7" s="626"/>
      <c r="CX7" s="626"/>
      <c r="CY7" s="627"/>
      <c r="CZ7" s="628">
        <v>9</v>
      </c>
      <c r="DA7" s="628"/>
      <c r="DB7" s="628"/>
      <c r="DC7" s="628"/>
      <c r="DD7" s="634">
        <v>291300</v>
      </c>
      <c r="DE7" s="626"/>
      <c r="DF7" s="626"/>
      <c r="DG7" s="626"/>
      <c r="DH7" s="626"/>
      <c r="DI7" s="626"/>
      <c r="DJ7" s="626"/>
      <c r="DK7" s="626"/>
      <c r="DL7" s="626"/>
      <c r="DM7" s="626"/>
      <c r="DN7" s="626"/>
      <c r="DO7" s="626"/>
      <c r="DP7" s="627"/>
      <c r="DQ7" s="634">
        <v>2769918</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46031</v>
      </c>
      <c r="S8" s="626"/>
      <c r="T8" s="626"/>
      <c r="U8" s="626"/>
      <c r="V8" s="626"/>
      <c r="W8" s="626"/>
      <c r="X8" s="626"/>
      <c r="Y8" s="627"/>
      <c r="Z8" s="628">
        <v>0.1</v>
      </c>
      <c r="AA8" s="628"/>
      <c r="AB8" s="628"/>
      <c r="AC8" s="628"/>
      <c r="AD8" s="629">
        <v>46031</v>
      </c>
      <c r="AE8" s="629"/>
      <c r="AF8" s="629"/>
      <c r="AG8" s="629"/>
      <c r="AH8" s="629"/>
      <c r="AI8" s="629"/>
      <c r="AJ8" s="629"/>
      <c r="AK8" s="629"/>
      <c r="AL8" s="630">
        <v>0.2</v>
      </c>
      <c r="AM8" s="631"/>
      <c r="AN8" s="631"/>
      <c r="AO8" s="632"/>
      <c r="AP8" s="622" t="s">
        <v>222</v>
      </c>
      <c r="AQ8" s="623"/>
      <c r="AR8" s="623"/>
      <c r="AS8" s="623"/>
      <c r="AT8" s="623"/>
      <c r="AU8" s="623"/>
      <c r="AV8" s="623"/>
      <c r="AW8" s="623"/>
      <c r="AX8" s="623"/>
      <c r="AY8" s="623"/>
      <c r="AZ8" s="623"/>
      <c r="BA8" s="623"/>
      <c r="BB8" s="623"/>
      <c r="BC8" s="623"/>
      <c r="BD8" s="623"/>
      <c r="BE8" s="623"/>
      <c r="BF8" s="624"/>
      <c r="BG8" s="625">
        <v>195305</v>
      </c>
      <c r="BH8" s="626"/>
      <c r="BI8" s="626"/>
      <c r="BJ8" s="626"/>
      <c r="BK8" s="626"/>
      <c r="BL8" s="626"/>
      <c r="BM8" s="626"/>
      <c r="BN8" s="627"/>
      <c r="BO8" s="628">
        <v>1.3</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13993340</v>
      </c>
      <c r="CS8" s="626"/>
      <c r="CT8" s="626"/>
      <c r="CU8" s="626"/>
      <c r="CV8" s="626"/>
      <c r="CW8" s="626"/>
      <c r="CX8" s="626"/>
      <c r="CY8" s="627"/>
      <c r="CZ8" s="628">
        <v>32.799999999999997</v>
      </c>
      <c r="DA8" s="628"/>
      <c r="DB8" s="628"/>
      <c r="DC8" s="628"/>
      <c r="DD8" s="634">
        <v>192641</v>
      </c>
      <c r="DE8" s="626"/>
      <c r="DF8" s="626"/>
      <c r="DG8" s="626"/>
      <c r="DH8" s="626"/>
      <c r="DI8" s="626"/>
      <c r="DJ8" s="626"/>
      <c r="DK8" s="626"/>
      <c r="DL8" s="626"/>
      <c r="DM8" s="626"/>
      <c r="DN8" s="626"/>
      <c r="DO8" s="626"/>
      <c r="DP8" s="627"/>
      <c r="DQ8" s="634">
        <v>6899107</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28735</v>
      </c>
      <c r="S9" s="626"/>
      <c r="T9" s="626"/>
      <c r="U9" s="626"/>
      <c r="V9" s="626"/>
      <c r="W9" s="626"/>
      <c r="X9" s="626"/>
      <c r="Y9" s="627"/>
      <c r="Z9" s="628">
        <v>0.1</v>
      </c>
      <c r="AA9" s="628"/>
      <c r="AB9" s="628"/>
      <c r="AC9" s="628"/>
      <c r="AD9" s="629">
        <v>28735</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5393842</v>
      </c>
      <c r="BH9" s="626"/>
      <c r="BI9" s="626"/>
      <c r="BJ9" s="626"/>
      <c r="BK9" s="626"/>
      <c r="BL9" s="626"/>
      <c r="BM9" s="626"/>
      <c r="BN9" s="627"/>
      <c r="BO9" s="628">
        <v>34.799999999999997</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3399637</v>
      </c>
      <c r="CS9" s="626"/>
      <c r="CT9" s="626"/>
      <c r="CU9" s="626"/>
      <c r="CV9" s="626"/>
      <c r="CW9" s="626"/>
      <c r="CX9" s="626"/>
      <c r="CY9" s="627"/>
      <c r="CZ9" s="628">
        <v>8</v>
      </c>
      <c r="DA9" s="628"/>
      <c r="DB9" s="628"/>
      <c r="DC9" s="628"/>
      <c r="DD9" s="634">
        <v>1124657</v>
      </c>
      <c r="DE9" s="626"/>
      <c r="DF9" s="626"/>
      <c r="DG9" s="626"/>
      <c r="DH9" s="626"/>
      <c r="DI9" s="626"/>
      <c r="DJ9" s="626"/>
      <c r="DK9" s="626"/>
      <c r="DL9" s="626"/>
      <c r="DM9" s="626"/>
      <c r="DN9" s="626"/>
      <c r="DO9" s="626"/>
      <c r="DP9" s="627"/>
      <c r="DQ9" s="634">
        <v>2113840</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2012109</v>
      </c>
      <c r="S10" s="626"/>
      <c r="T10" s="626"/>
      <c r="U10" s="626"/>
      <c r="V10" s="626"/>
      <c r="W10" s="626"/>
      <c r="X10" s="626"/>
      <c r="Y10" s="627"/>
      <c r="Z10" s="628">
        <v>4.7</v>
      </c>
      <c r="AA10" s="628"/>
      <c r="AB10" s="628"/>
      <c r="AC10" s="628"/>
      <c r="AD10" s="629">
        <v>2012109</v>
      </c>
      <c r="AE10" s="629"/>
      <c r="AF10" s="629"/>
      <c r="AG10" s="629"/>
      <c r="AH10" s="629"/>
      <c r="AI10" s="629"/>
      <c r="AJ10" s="629"/>
      <c r="AK10" s="629"/>
      <c r="AL10" s="630">
        <v>8.6999999999999993</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307679</v>
      </c>
      <c r="BH10" s="626"/>
      <c r="BI10" s="626"/>
      <c r="BJ10" s="626"/>
      <c r="BK10" s="626"/>
      <c r="BL10" s="626"/>
      <c r="BM10" s="626"/>
      <c r="BN10" s="627"/>
      <c r="BO10" s="628">
        <v>2</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14119</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13052</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v>63892</v>
      </c>
      <c r="S11" s="626"/>
      <c r="T11" s="626"/>
      <c r="U11" s="626"/>
      <c r="V11" s="626"/>
      <c r="W11" s="626"/>
      <c r="X11" s="626"/>
      <c r="Y11" s="627"/>
      <c r="Z11" s="628">
        <v>0.1</v>
      </c>
      <c r="AA11" s="628"/>
      <c r="AB11" s="628"/>
      <c r="AC11" s="628"/>
      <c r="AD11" s="629">
        <v>63892</v>
      </c>
      <c r="AE11" s="629"/>
      <c r="AF11" s="629"/>
      <c r="AG11" s="629"/>
      <c r="AH11" s="629"/>
      <c r="AI11" s="629"/>
      <c r="AJ11" s="629"/>
      <c r="AK11" s="629"/>
      <c r="AL11" s="630">
        <v>0.3</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958287</v>
      </c>
      <c r="BH11" s="626"/>
      <c r="BI11" s="626"/>
      <c r="BJ11" s="626"/>
      <c r="BK11" s="626"/>
      <c r="BL11" s="626"/>
      <c r="BM11" s="626"/>
      <c r="BN11" s="627"/>
      <c r="BO11" s="628">
        <v>6.2</v>
      </c>
      <c r="BP11" s="628"/>
      <c r="BQ11" s="628"/>
      <c r="BR11" s="628"/>
      <c r="BS11" s="634">
        <v>188238</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1499682</v>
      </c>
      <c r="CS11" s="626"/>
      <c r="CT11" s="626"/>
      <c r="CU11" s="626"/>
      <c r="CV11" s="626"/>
      <c r="CW11" s="626"/>
      <c r="CX11" s="626"/>
      <c r="CY11" s="627"/>
      <c r="CZ11" s="628">
        <v>3.5</v>
      </c>
      <c r="DA11" s="628"/>
      <c r="DB11" s="628"/>
      <c r="DC11" s="628"/>
      <c r="DD11" s="634">
        <v>723647</v>
      </c>
      <c r="DE11" s="626"/>
      <c r="DF11" s="626"/>
      <c r="DG11" s="626"/>
      <c r="DH11" s="626"/>
      <c r="DI11" s="626"/>
      <c r="DJ11" s="626"/>
      <c r="DK11" s="626"/>
      <c r="DL11" s="626"/>
      <c r="DM11" s="626"/>
      <c r="DN11" s="626"/>
      <c r="DO11" s="626"/>
      <c r="DP11" s="627"/>
      <c r="DQ11" s="634">
        <v>666193</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6704665</v>
      </c>
      <c r="BH12" s="626"/>
      <c r="BI12" s="626"/>
      <c r="BJ12" s="626"/>
      <c r="BK12" s="626"/>
      <c r="BL12" s="626"/>
      <c r="BM12" s="626"/>
      <c r="BN12" s="627"/>
      <c r="BO12" s="628">
        <v>43.3</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1132401</v>
      </c>
      <c r="CS12" s="626"/>
      <c r="CT12" s="626"/>
      <c r="CU12" s="626"/>
      <c r="CV12" s="626"/>
      <c r="CW12" s="626"/>
      <c r="CX12" s="626"/>
      <c r="CY12" s="627"/>
      <c r="CZ12" s="628">
        <v>2.7</v>
      </c>
      <c r="DA12" s="628"/>
      <c r="DB12" s="628"/>
      <c r="DC12" s="628"/>
      <c r="DD12" s="634">
        <v>232919</v>
      </c>
      <c r="DE12" s="626"/>
      <c r="DF12" s="626"/>
      <c r="DG12" s="626"/>
      <c r="DH12" s="626"/>
      <c r="DI12" s="626"/>
      <c r="DJ12" s="626"/>
      <c r="DK12" s="626"/>
      <c r="DL12" s="626"/>
      <c r="DM12" s="626"/>
      <c r="DN12" s="626"/>
      <c r="DO12" s="626"/>
      <c r="DP12" s="627"/>
      <c r="DQ12" s="634">
        <v>477363</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77826</v>
      </c>
      <c r="S13" s="626"/>
      <c r="T13" s="626"/>
      <c r="U13" s="626"/>
      <c r="V13" s="626"/>
      <c r="W13" s="626"/>
      <c r="X13" s="626"/>
      <c r="Y13" s="627"/>
      <c r="Z13" s="628">
        <v>0.2</v>
      </c>
      <c r="AA13" s="628"/>
      <c r="AB13" s="628"/>
      <c r="AC13" s="628"/>
      <c r="AD13" s="629">
        <v>77826</v>
      </c>
      <c r="AE13" s="629"/>
      <c r="AF13" s="629"/>
      <c r="AG13" s="629"/>
      <c r="AH13" s="629"/>
      <c r="AI13" s="629"/>
      <c r="AJ13" s="629"/>
      <c r="AK13" s="629"/>
      <c r="AL13" s="630">
        <v>0.3</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6685671</v>
      </c>
      <c r="BH13" s="626"/>
      <c r="BI13" s="626"/>
      <c r="BJ13" s="626"/>
      <c r="BK13" s="626"/>
      <c r="BL13" s="626"/>
      <c r="BM13" s="626"/>
      <c r="BN13" s="627"/>
      <c r="BO13" s="628">
        <v>43.1</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5550178</v>
      </c>
      <c r="CS13" s="626"/>
      <c r="CT13" s="626"/>
      <c r="CU13" s="626"/>
      <c r="CV13" s="626"/>
      <c r="CW13" s="626"/>
      <c r="CX13" s="626"/>
      <c r="CY13" s="627"/>
      <c r="CZ13" s="628">
        <v>13</v>
      </c>
      <c r="DA13" s="628"/>
      <c r="DB13" s="628"/>
      <c r="DC13" s="628"/>
      <c r="DD13" s="634">
        <v>2275437</v>
      </c>
      <c r="DE13" s="626"/>
      <c r="DF13" s="626"/>
      <c r="DG13" s="626"/>
      <c r="DH13" s="626"/>
      <c r="DI13" s="626"/>
      <c r="DJ13" s="626"/>
      <c r="DK13" s="626"/>
      <c r="DL13" s="626"/>
      <c r="DM13" s="626"/>
      <c r="DN13" s="626"/>
      <c r="DO13" s="626"/>
      <c r="DP13" s="627"/>
      <c r="DQ13" s="634">
        <v>3789198</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253325</v>
      </c>
      <c r="BH14" s="626"/>
      <c r="BI14" s="626"/>
      <c r="BJ14" s="626"/>
      <c r="BK14" s="626"/>
      <c r="BL14" s="626"/>
      <c r="BM14" s="626"/>
      <c r="BN14" s="627"/>
      <c r="BO14" s="628">
        <v>1.6</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1943799</v>
      </c>
      <c r="CS14" s="626"/>
      <c r="CT14" s="626"/>
      <c r="CU14" s="626"/>
      <c r="CV14" s="626"/>
      <c r="CW14" s="626"/>
      <c r="CX14" s="626"/>
      <c r="CY14" s="627"/>
      <c r="CZ14" s="628">
        <v>4.5999999999999996</v>
      </c>
      <c r="DA14" s="628"/>
      <c r="DB14" s="628"/>
      <c r="DC14" s="628"/>
      <c r="DD14" s="634">
        <v>881464</v>
      </c>
      <c r="DE14" s="626"/>
      <c r="DF14" s="626"/>
      <c r="DG14" s="626"/>
      <c r="DH14" s="626"/>
      <c r="DI14" s="626"/>
      <c r="DJ14" s="626"/>
      <c r="DK14" s="626"/>
      <c r="DL14" s="626"/>
      <c r="DM14" s="626"/>
      <c r="DN14" s="626"/>
      <c r="DO14" s="626"/>
      <c r="DP14" s="627"/>
      <c r="DQ14" s="634">
        <v>1055627</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63932</v>
      </c>
      <c r="S15" s="626"/>
      <c r="T15" s="626"/>
      <c r="U15" s="626"/>
      <c r="V15" s="626"/>
      <c r="W15" s="626"/>
      <c r="X15" s="626"/>
      <c r="Y15" s="627"/>
      <c r="Z15" s="628">
        <v>0.1</v>
      </c>
      <c r="AA15" s="628"/>
      <c r="AB15" s="628"/>
      <c r="AC15" s="628"/>
      <c r="AD15" s="629">
        <v>63932</v>
      </c>
      <c r="AE15" s="629"/>
      <c r="AF15" s="629"/>
      <c r="AG15" s="629"/>
      <c r="AH15" s="629"/>
      <c r="AI15" s="629"/>
      <c r="AJ15" s="629"/>
      <c r="AK15" s="629"/>
      <c r="AL15" s="630">
        <v>0.3</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725240</v>
      </c>
      <c r="BH15" s="626"/>
      <c r="BI15" s="626"/>
      <c r="BJ15" s="626"/>
      <c r="BK15" s="626"/>
      <c r="BL15" s="626"/>
      <c r="BM15" s="626"/>
      <c r="BN15" s="627"/>
      <c r="BO15" s="628">
        <v>4.7</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4417887</v>
      </c>
      <c r="CS15" s="626"/>
      <c r="CT15" s="626"/>
      <c r="CU15" s="626"/>
      <c r="CV15" s="626"/>
      <c r="CW15" s="626"/>
      <c r="CX15" s="626"/>
      <c r="CY15" s="627"/>
      <c r="CZ15" s="628">
        <v>10.4</v>
      </c>
      <c r="DA15" s="628"/>
      <c r="DB15" s="628"/>
      <c r="DC15" s="628"/>
      <c r="DD15" s="634">
        <v>624885</v>
      </c>
      <c r="DE15" s="626"/>
      <c r="DF15" s="626"/>
      <c r="DG15" s="626"/>
      <c r="DH15" s="626"/>
      <c r="DI15" s="626"/>
      <c r="DJ15" s="626"/>
      <c r="DK15" s="626"/>
      <c r="DL15" s="626"/>
      <c r="DM15" s="626"/>
      <c r="DN15" s="626"/>
      <c r="DO15" s="626"/>
      <c r="DP15" s="627"/>
      <c r="DQ15" s="634">
        <v>3338285</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6129629</v>
      </c>
      <c r="S16" s="626"/>
      <c r="T16" s="626"/>
      <c r="U16" s="626"/>
      <c r="V16" s="626"/>
      <c r="W16" s="626"/>
      <c r="X16" s="626"/>
      <c r="Y16" s="627"/>
      <c r="Z16" s="628">
        <v>14.2</v>
      </c>
      <c r="AA16" s="628"/>
      <c r="AB16" s="628"/>
      <c r="AC16" s="628"/>
      <c r="AD16" s="629">
        <v>5471669</v>
      </c>
      <c r="AE16" s="629"/>
      <c r="AF16" s="629"/>
      <c r="AG16" s="629"/>
      <c r="AH16" s="629"/>
      <c r="AI16" s="629"/>
      <c r="AJ16" s="629"/>
      <c r="AK16" s="629"/>
      <c r="AL16" s="630">
        <v>23.7</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5471669</v>
      </c>
      <c r="S17" s="626"/>
      <c r="T17" s="626"/>
      <c r="U17" s="626"/>
      <c r="V17" s="626"/>
      <c r="W17" s="626"/>
      <c r="X17" s="626"/>
      <c r="Y17" s="627"/>
      <c r="Z17" s="628">
        <v>12.6</v>
      </c>
      <c r="AA17" s="628"/>
      <c r="AB17" s="628"/>
      <c r="AC17" s="628"/>
      <c r="AD17" s="629">
        <v>5471669</v>
      </c>
      <c r="AE17" s="629"/>
      <c r="AF17" s="629"/>
      <c r="AG17" s="629"/>
      <c r="AH17" s="629"/>
      <c r="AI17" s="629"/>
      <c r="AJ17" s="629"/>
      <c r="AK17" s="629"/>
      <c r="AL17" s="630">
        <v>23.7</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6515088</v>
      </c>
      <c r="CS17" s="626"/>
      <c r="CT17" s="626"/>
      <c r="CU17" s="626"/>
      <c r="CV17" s="626"/>
      <c r="CW17" s="626"/>
      <c r="CX17" s="626"/>
      <c r="CY17" s="627"/>
      <c r="CZ17" s="628">
        <v>15.3</v>
      </c>
      <c r="DA17" s="628"/>
      <c r="DB17" s="628"/>
      <c r="DC17" s="628"/>
      <c r="DD17" s="634" t="s">
        <v>112</v>
      </c>
      <c r="DE17" s="626"/>
      <c r="DF17" s="626"/>
      <c r="DG17" s="626"/>
      <c r="DH17" s="626"/>
      <c r="DI17" s="626"/>
      <c r="DJ17" s="626"/>
      <c r="DK17" s="626"/>
      <c r="DL17" s="626"/>
      <c r="DM17" s="626"/>
      <c r="DN17" s="626"/>
      <c r="DO17" s="626"/>
      <c r="DP17" s="627"/>
      <c r="DQ17" s="634">
        <v>6336110</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657960</v>
      </c>
      <c r="S18" s="626"/>
      <c r="T18" s="626"/>
      <c r="U18" s="626"/>
      <c r="V18" s="626"/>
      <c r="W18" s="626"/>
      <c r="X18" s="626"/>
      <c r="Y18" s="627"/>
      <c r="Z18" s="628">
        <v>1.5</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957557</v>
      </c>
      <c r="BH19" s="626"/>
      <c r="BI19" s="626"/>
      <c r="BJ19" s="626"/>
      <c r="BK19" s="626"/>
      <c r="BL19" s="626"/>
      <c r="BM19" s="626"/>
      <c r="BN19" s="627"/>
      <c r="BO19" s="628">
        <v>6.2</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24273130</v>
      </c>
      <c r="S20" s="626"/>
      <c r="T20" s="626"/>
      <c r="U20" s="626"/>
      <c r="V20" s="626"/>
      <c r="W20" s="626"/>
      <c r="X20" s="626"/>
      <c r="Y20" s="627"/>
      <c r="Z20" s="628">
        <v>56.1</v>
      </c>
      <c r="AA20" s="628"/>
      <c r="AB20" s="628"/>
      <c r="AC20" s="628"/>
      <c r="AD20" s="629">
        <v>22706720</v>
      </c>
      <c r="AE20" s="629"/>
      <c r="AF20" s="629"/>
      <c r="AG20" s="629"/>
      <c r="AH20" s="629"/>
      <c r="AI20" s="629"/>
      <c r="AJ20" s="629"/>
      <c r="AK20" s="629"/>
      <c r="AL20" s="630">
        <v>98.4</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957557</v>
      </c>
      <c r="BH20" s="626"/>
      <c r="BI20" s="626"/>
      <c r="BJ20" s="626"/>
      <c r="BK20" s="626"/>
      <c r="BL20" s="626"/>
      <c r="BM20" s="626"/>
      <c r="BN20" s="627"/>
      <c r="BO20" s="628">
        <v>6.2</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42668703</v>
      </c>
      <c r="CS20" s="626"/>
      <c r="CT20" s="626"/>
      <c r="CU20" s="626"/>
      <c r="CV20" s="626"/>
      <c r="CW20" s="626"/>
      <c r="CX20" s="626"/>
      <c r="CY20" s="627"/>
      <c r="CZ20" s="628">
        <v>100</v>
      </c>
      <c r="DA20" s="628"/>
      <c r="DB20" s="628"/>
      <c r="DC20" s="628"/>
      <c r="DD20" s="634">
        <v>6346950</v>
      </c>
      <c r="DE20" s="626"/>
      <c r="DF20" s="626"/>
      <c r="DG20" s="626"/>
      <c r="DH20" s="626"/>
      <c r="DI20" s="626"/>
      <c r="DJ20" s="626"/>
      <c r="DK20" s="626"/>
      <c r="DL20" s="626"/>
      <c r="DM20" s="626"/>
      <c r="DN20" s="626"/>
      <c r="DO20" s="626"/>
      <c r="DP20" s="627"/>
      <c r="DQ20" s="634">
        <v>27812930</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13654</v>
      </c>
      <c r="S21" s="626"/>
      <c r="T21" s="626"/>
      <c r="U21" s="626"/>
      <c r="V21" s="626"/>
      <c r="W21" s="626"/>
      <c r="X21" s="626"/>
      <c r="Y21" s="627"/>
      <c r="Z21" s="628">
        <v>0</v>
      </c>
      <c r="AA21" s="628"/>
      <c r="AB21" s="628"/>
      <c r="AC21" s="628"/>
      <c r="AD21" s="629">
        <v>13654</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49107</v>
      </c>
      <c r="BH21" s="626"/>
      <c r="BI21" s="626"/>
      <c r="BJ21" s="626"/>
      <c r="BK21" s="626"/>
      <c r="BL21" s="626"/>
      <c r="BM21" s="626"/>
      <c r="BN21" s="627"/>
      <c r="BO21" s="628">
        <v>0.3</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230340</v>
      </c>
      <c r="S22" s="626"/>
      <c r="T22" s="626"/>
      <c r="U22" s="626"/>
      <c r="V22" s="626"/>
      <c r="W22" s="626"/>
      <c r="X22" s="626"/>
      <c r="Y22" s="627"/>
      <c r="Z22" s="628">
        <v>0.5</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483751</v>
      </c>
      <c r="S23" s="626"/>
      <c r="T23" s="626"/>
      <c r="U23" s="626"/>
      <c r="V23" s="626"/>
      <c r="W23" s="626"/>
      <c r="X23" s="626"/>
      <c r="Y23" s="627"/>
      <c r="Z23" s="628">
        <v>1.1000000000000001</v>
      </c>
      <c r="AA23" s="628"/>
      <c r="AB23" s="628"/>
      <c r="AC23" s="628"/>
      <c r="AD23" s="629">
        <v>54027</v>
      </c>
      <c r="AE23" s="629"/>
      <c r="AF23" s="629"/>
      <c r="AG23" s="629"/>
      <c r="AH23" s="629"/>
      <c r="AI23" s="629"/>
      <c r="AJ23" s="629"/>
      <c r="AK23" s="629"/>
      <c r="AL23" s="630">
        <v>0.2</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908450</v>
      </c>
      <c r="BH23" s="626"/>
      <c r="BI23" s="626"/>
      <c r="BJ23" s="626"/>
      <c r="BK23" s="626"/>
      <c r="BL23" s="626"/>
      <c r="BM23" s="626"/>
      <c r="BN23" s="627"/>
      <c r="BO23" s="628">
        <v>5.9</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205405</v>
      </c>
      <c r="S24" s="626"/>
      <c r="T24" s="626"/>
      <c r="U24" s="626"/>
      <c r="V24" s="626"/>
      <c r="W24" s="626"/>
      <c r="X24" s="626"/>
      <c r="Y24" s="627"/>
      <c r="Z24" s="628">
        <v>0.5</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21451331</v>
      </c>
      <c r="CS24" s="615"/>
      <c r="CT24" s="615"/>
      <c r="CU24" s="615"/>
      <c r="CV24" s="615"/>
      <c r="CW24" s="615"/>
      <c r="CX24" s="615"/>
      <c r="CY24" s="616"/>
      <c r="CZ24" s="652">
        <v>50.3</v>
      </c>
      <c r="DA24" s="653"/>
      <c r="DB24" s="653"/>
      <c r="DC24" s="654"/>
      <c r="DD24" s="651">
        <v>14335522</v>
      </c>
      <c r="DE24" s="615"/>
      <c r="DF24" s="615"/>
      <c r="DG24" s="615"/>
      <c r="DH24" s="615"/>
      <c r="DI24" s="615"/>
      <c r="DJ24" s="615"/>
      <c r="DK24" s="616"/>
      <c r="DL24" s="651">
        <v>14316163</v>
      </c>
      <c r="DM24" s="615"/>
      <c r="DN24" s="615"/>
      <c r="DO24" s="615"/>
      <c r="DP24" s="615"/>
      <c r="DQ24" s="615"/>
      <c r="DR24" s="615"/>
      <c r="DS24" s="615"/>
      <c r="DT24" s="615"/>
      <c r="DU24" s="615"/>
      <c r="DV24" s="616"/>
      <c r="DW24" s="619">
        <v>57.2</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7367310</v>
      </c>
      <c r="S25" s="626"/>
      <c r="T25" s="626"/>
      <c r="U25" s="626"/>
      <c r="V25" s="626"/>
      <c r="W25" s="626"/>
      <c r="X25" s="626"/>
      <c r="Y25" s="627"/>
      <c r="Z25" s="628">
        <v>17</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5504021</v>
      </c>
      <c r="CS25" s="657"/>
      <c r="CT25" s="657"/>
      <c r="CU25" s="657"/>
      <c r="CV25" s="657"/>
      <c r="CW25" s="657"/>
      <c r="CX25" s="657"/>
      <c r="CY25" s="658"/>
      <c r="CZ25" s="659">
        <v>12.9</v>
      </c>
      <c r="DA25" s="660"/>
      <c r="DB25" s="660"/>
      <c r="DC25" s="661"/>
      <c r="DD25" s="634">
        <v>4771989</v>
      </c>
      <c r="DE25" s="657"/>
      <c r="DF25" s="657"/>
      <c r="DG25" s="657"/>
      <c r="DH25" s="657"/>
      <c r="DI25" s="657"/>
      <c r="DJ25" s="657"/>
      <c r="DK25" s="658"/>
      <c r="DL25" s="634">
        <v>4752630</v>
      </c>
      <c r="DM25" s="657"/>
      <c r="DN25" s="657"/>
      <c r="DO25" s="657"/>
      <c r="DP25" s="657"/>
      <c r="DQ25" s="657"/>
      <c r="DR25" s="657"/>
      <c r="DS25" s="657"/>
      <c r="DT25" s="657"/>
      <c r="DU25" s="657"/>
      <c r="DV25" s="658"/>
      <c r="DW25" s="630">
        <v>19</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v>290253</v>
      </c>
      <c r="S26" s="626"/>
      <c r="T26" s="626"/>
      <c r="U26" s="626"/>
      <c r="V26" s="626"/>
      <c r="W26" s="626"/>
      <c r="X26" s="626"/>
      <c r="Y26" s="627"/>
      <c r="Z26" s="628">
        <v>0.7</v>
      </c>
      <c r="AA26" s="628"/>
      <c r="AB26" s="628"/>
      <c r="AC26" s="628"/>
      <c r="AD26" s="629">
        <v>290253</v>
      </c>
      <c r="AE26" s="629"/>
      <c r="AF26" s="629"/>
      <c r="AG26" s="629"/>
      <c r="AH26" s="629"/>
      <c r="AI26" s="629"/>
      <c r="AJ26" s="629"/>
      <c r="AK26" s="629"/>
      <c r="AL26" s="630">
        <v>1.3</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3678599</v>
      </c>
      <c r="CS26" s="626"/>
      <c r="CT26" s="626"/>
      <c r="CU26" s="626"/>
      <c r="CV26" s="626"/>
      <c r="CW26" s="626"/>
      <c r="CX26" s="626"/>
      <c r="CY26" s="627"/>
      <c r="CZ26" s="659">
        <v>8.6</v>
      </c>
      <c r="DA26" s="660"/>
      <c r="DB26" s="660"/>
      <c r="DC26" s="661"/>
      <c r="DD26" s="634">
        <v>3260121</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3040341</v>
      </c>
      <c r="S27" s="626"/>
      <c r="T27" s="626"/>
      <c r="U27" s="626"/>
      <c r="V27" s="626"/>
      <c r="W27" s="626"/>
      <c r="X27" s="626"/>
      <c r="Y27" s="627"/>
      <c r="Z27" s="628">
        <v>7</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15495900</v>
      </c>
      <c r="BH27" s="626"/>
      <c r="BI27" s="626"/>
      <c r="BJ27" s="626"/>
      <c r="BK27" s="626"/>
      <c r="BL27" s="626"/>
      <c r="BM27" s="626"/>
      <c r="BN27" s="627"/>
      <c r="BO27" s="628">
        <v>100</v>
      </c>
      <c r="BP27" s="628"/>
      <c r="BQ27" s="628"/>
      <c r="BR27" s="628"/>
      <c r="BS27" s="634">
        <v>188238</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9432222</v>
      </c>
      <c r="CS27" s="657"/>
      <c r="CT27" s="657"/>
      <c r="CU27" s="657"/>
      <c r="CV27" s="657"/>
      <c r="CW27" s="657"/>
      <c r="CX27" s="657"/>
      <c r="CY27" s="658"/>
      <c r="CZ27" s="659">
        <v>22.1</v>
      </c>
      <c r="DA27" s="660"/>
      <c r="DB27" s="660"/>
      <c r="DC27" s="661"/>
      <c r="DD27" s="634">
        <v>3227423</v>
      </c>
      <c r="DE27" s="657"/>
      <c r="DF27" s="657"/>
      <c r="DG27" s="657"/>
      <c r="DH27" s="657"/>
      <c r="DI27" s="657"/>
      <c r="DJ27" s="657"/>
      <c r="DK27" s="658"/>
      <c r="DL27" s="634">
        <v>3227423</v>
      </c>
      <c r="DM27" s="657"/>
      <c r="DN27" s="657"/>
      <c r="DO27" s="657"/>
      <c r="DP27" s="657"/>
      <c r="DQ27" s="657"/>
      <c r="DR27" s="657"/>
      <c r="DS27" s="657"/>
      <c r="DT27" s="657"/>
      <c r="DU27" s="657"/>
      <c r="DV27" s="658"/>
      <c r="DW27" s="630">
        <v>12.9</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162759</v>
      </c>
      <c r="S28" s="626"/>
      <c r="T28" s="626"/>
      <c r="U28" s="626"/>
      <c r="V28" s="626"/>
      <c r="W28" s="626"/>
      <c r="X28" s="626"/>
      <c r="Y28" s="627"/>
      <c r="Z28" s="628">
        <v>0.4</v>
      </c>
      <c r="AA28" s="628"/>
      <c r="AB28" s="628"/>
      <c r="AC28" s="628"/>
      <c r="AD28" s="629">
        <v>14078</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6515088</v>
      </c>
      <c r="CS28" s="626"/>
      <c r="CT28" s="626"/>
      <c r="CU28" s="626"/>
      <c r="CV28" s="626"/>
      <c r="CW28" s="626"/>
      <c r="CX28" s="626"/>
      <c r="CY28" s="627"/>
      <c r="CZ28" s="659">
        <v>15.3</v>
      </c>
      <c r="DA28" s="660"/>
      <c r="DB28" s="660"/>
      <c r="DC28" s="661"/>
      <c r="DD28" s="634">
        <v>6336110</v>
      </c>
      <c r="DE28" s="626"/>
      <c r="DF28" s="626"/>
      <c r="DG28" s="626"/>
      <c r="DH28" s="626"/>
      <c r="DI28" s="626"/>
      <c r="DJ28" s="626"/>
      <c r="DK28" s="627"/>
      <c r="DL28" s="634">
        <v>6336110</v>
      </c>
      <c r="DM28" s="626"/>
      <c r="DN28" s="626"/>
      <c r="DO28" s="626"/>
      <c r="DP28" s="626"/>
      <c r="DQ28" s="626"/>
      <c r="DR28" s="626"/>
      <c r="DS28" s="626"/>
      <c r="DT28" s="626"/>
      <c r="DU28" s="626"/>
      <c r="DV28" s="627"/>
      <c r="DW28" s="630">
        <v>25.3</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154138</v>
      </c>
      <c r="S29" s="626"/>
      <c r="T29" s="626"/>
      <c r="U29" s="626"/>
      <c r="V29" s="626"/>
      <c r="W29" s="626"/>
      <c r="X29" s="626"/>
      <c r="Y29" s="627"/>
      <c r="Z29" s="628">
        <v>0.4</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290</v>
      </c>
      <c r="CG29" s="640"/>
      <c r="CH29" s="640"/>
      <c r="CI29" s="640"/>
      <c r="CJ29" s="640"/>
      <c r="CK29" s="640"/>
      <c r="CL29" s="640"/>
      <c r="CM29" s="640"/>
      <c r="CN29" s="640"/>
      <c r="CO29" s="640"/>
      <c r="CP29" s="640"/>
      <c r="CQ29" s="641"/>
      <c r="CR29" s="625">
        <v>6514983</v>
      </c>
      <c r="CS29" s="657"/>
      <c r="CT29" s="657"/>
      <c r="CU29" s="657"/>
      <c r="CV29" s="657"/>
      <c r="CW29" s="657"/>
      <c r="CX29" s="657"/>
      <c r="CY29" s="658"/>
      <c r="CZ29" s="659">
        <v>15.3</v>
      </c>
      <c r="DA29" s="660"/>
      <c r="DB29" s="660"/>
      <c r="DC29" s="661"/>
      <c r="DD29" s="634">
        <v>6336005</v>
      </c>
      <c r="DE29" s="657"/>
      <c r="DF29" s="657"/>
      <c r="DG29" s="657"/>
      <c r="DH29" s="657"/>
      <c r="DI29" s="657"/>
      <c r="DJ29" s="657"/>
      <c r="DK29" s="658"/>
      <c r="DL29" s="634">
        <v>6336005</v>
      </c>
      <c r="DM29" s="657"/>
      <c r="DN29" s="657"/>
      <c r="DO29" s="657"/>
      <c r="DP29" s="657"/>
      <c r="DQ29" s="657"/>
      <c r="DR29" s="657"/>
      <c r="DS29" s="657"/>
      <c r="DT29" s="657"/>
      <c r="DU29" s="657"/>
      <c r="DV29" s="658"/>
      <c r="DW29" s="630">
        <v>25.3</v>
      </c>
      <c r="DX29" s="655"/>
      <c r="DY29" s="655"/>
      <c r="DZ29" s="655"/>
      <c r="EA29" s="655"/>
      <c r="EB29" s="655"/>
      <c r="EC29" s="656"/>
    </row>
    <row r="30" spans="2:133" ht="11.25" customHeight="1" x14ac:dyDescent="0.15">
      <c r="B30" s="622" t="s">
        <v>291</v>
      </c>
      <c r="C30" s="623"/>
      <c r="D30" s="623"/>
      <c r="E30" s="623"/>
      <c r="F30" s="623"/>
      <c r="G30" s="623"/>
      <c r="H30" s="623"/>
      <c r="I30" s="623"/>
      <c r="J30" s="623"/>
      <c r="K30" s="623"/>
      <c r="L30" s="623"/>
      <c r="M30" s="623"/>
      <c r="N30" s="623"/>
      <c r="O30" s="623"/>
      <c r="P30" s="623"/>
      <c r="Q30" s="624"/>
      <c r="R30" s="625">
        <v>668233</v>
      </c>
      <c r="S30" s="626"/>
      <c r="T30" s="626"/>
      <c r="U30" s="626"/>
      <c r="V30" s="626"/>
      <c r="W30" s="626"/>
      <c r="X30" s="626"/>
      <c r="Y30" s="627"/>
      <c r="Z30" s="628">
        <v>1.5</v>
      </c>
      <c r="AA30" s="628"/>
      <c r="AB30" s="628"/>
      <c r="AC30" s="628"/>
      <c r="AD30" s="629" t="s">
        <v>112</v>
      </c>
      <c r="AE30" s="629"/>
      <c r="AF30" s="629"/>
      <c r="AG30" s="629"/>
      <c r="AH30" s="629"/>
      <c r="AI30" s="629"/>
      <c r="AJ30" s="629"/>
      <c r="AK30" s="629"/>
      <c r="AL30" s="630" t="s">
        <v>112</v>
      </c>
      <c r="AM30" s="631"/>
      <c r="AN30" s="631"/>
      <c r="AO30" s="632"/>
      <c r="AP30" s="671" t="s">
        <v>292</v>
      </c>
      <c r="AQ30" s="672"/>
      <c r="AR30" s="672"/>
      <c r="AS30" s="672"/>
      <c r="AT30" s="677" t="s">
        <v>293</v>
      </c>
      <c r="AU30" s="184"/>
      <c r="AV30" s="184"/>
      <c r="AW30" s="184"/>
      <c r="AX30" s="611" t="s">
        <v>171</v>
      </c>
      <c r="AY30" s="612"/>
      <c r="AZ30" s="612"/>
      <c r="BA30" s="612"/>
      <c r="BB30" s="612"/>
      <c r="BC30" s="612"/>
      <c r="BD30" s="612"/>
      <c r="BE30" s="612"/>
      <c r="BF30" s="613"/>
      <c r="BG30" s="683">
        <v>99.1</v>
      </c>
      <c r="BH30" s="684"/>
      <c r="BI30" s="684"/>
      <c r="BJ30" s="684"/>
      <c r="BK30" s="684"/>
      <c r="BL30" s="684"/>
      <c r="BM30" s="620">
        <v>93.8</v>
      </c>
      <c r="BN30" s="684"/>
      <c r="BO30" s="684"/>
      <c r="BP30" s="684"/>
      <c r="BQ30" s="685"/>
      <c r="BR30" s="683">
        <v>98.8</v>
      </c>
      <c r="BS30" s="684"/>
      <c r="BT30" s="684"/>
      <c r="BU30" s="684"/>
      <c r="BV30" s="684"/>
      <c r="BW30" s="684"/>
      <c r="BX30" s="620">
        <v>92.2</v>
      </c>
      <c r="BY30" s="684"/>
      <c r="BZ30" s="684"/>
      <c r="CA30" s="684"/>
      <c r="CB30" s="685"/>
      <c r="CD30" s="688"/>
      <c r="CE30" s="689"/>
      <c r="CF30" s="639" t="s">
        <v>294</v>
      </c>
      <c r="CG30" s="640"/>
      <c r="CH30" s="640"/>
      <c r="CI30" s="640"/>
      <c r="CJ30" s="640"/>
      <c r="CK30" s="640"/>
      <c r="CL30" s="640"/>
      <c r="CM30" s="640"/>
      <c r="CN30" s="640"/>
      <c r="CO30" s="640"/>
      <c r="CP30" s="640"/>
      <c r="CQ30" s="641"/>
      <c r="CR30" s="625">
        <v>5847821</v>
      </c>
      <c r="CS30" s="626"/>
      <c r="CT30" s="626"/>
      <c r="CU30" s="626"/>
      <c r="CV30" s="626"/>
      <c r="CW30" s="626"/>
      <c r="CX30" s="626"/>
      <c r="CY30" s="627"/>
      <c r="CZ30" s="659">
        <v>13.7</v>
      </c>
      <c r="DA30" s="660"/>
      <c r="DB30" s="660"/>
      <c r="DC30" s="661"/>
      <c r="DD30" s="634">
        <v>5674482</v>
      </c>
      <c r="DE30" s="626"/>
      <c r="DF30" s="626"/>
      <c r="DG30" s="626"/>
      <c r="DH30" s="626"/>
      <c r="DI30" s="626"/>
      <c r="DJ30" s="626"/>
      <c r="DK30" s="627"/>
      <c r="DL30" s="634">
        <v>5674482</v>
      </c>
      <c r="DM30" s="626"/>
      <c r="DN30" s="626"/>
      <c r="DO30" s="626"/>
      <c r="DP30" s="626"/>
      <c r="DQ30" s="626"/>
      <c r="DR30" s="626"/>
      <c r="DS30" s="626"/>
      <c r="DT30" s="626"/>
      <c r="DU30" s="626"/>
      <c r="DV30" s="627"/>
      <c r="DW30" s="630">
        <v>22.7</v>
      </c>
      <c r="DX30" s="655"/>
      <c r="DY30" s="655"/>
      <c r="DZ30" s="655"/>
      <c r="EA30" s="655"/>
      <c r="EB30" s="655"/>
      <c r="EC30" s="656"/>
    </row>
    <row r="31" spans="2:133" ht="11.25" customHeight="1" x14ac:dyDescent="0.15">
      <c r="B31" s="622" t="s">
        <v>295</v>
      </c>
      <c r="C31" s="623"/>
      <c r="D31" s="623"/>
      <c r="E31" s="623"/>
      <c r="F31" s="623"/>
      <c r="G31" s="623"/>
      <c r="H31" s="623"/>
      <c r="I31" s="623"/>
      <c r="J31" s="623"/>
      <c r="K31" s="623"/>
      <c r="L31" s="623"/>
      <c r="M31" s="623"/>
      <c r="N31" s="623"/>
      <c r="O31" s="623"/>
      <c r="P31" s="623"/>
      <c r="Q31" s="624"/>
      <c r="R31" s="625">
        <v>531301</v>
      </c>
      <c r="S31" s="626"/>
      <c r="T31" s="626"/>
      <c r="U31" s="626"/>
      <c r="V31" s="626"/>
      <c r="W31" s="626"/>
      <c r="X31" s="626"/>
      <c r="Y31" s="627"/>
      <c r="Z31" s="628">
        <v>1.2</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99.2</v>
      </c>
      <c r="BH31" s="657"/>
      <c r="BI31" s="657"/>
      <c r="BJ31" s="657"/>
      <c r="BK31" s="657"/>
      <c r="BL31" s="657"/>
      <c r="BM31" s="631">
        <v>95.9</v>
      </c>
      <c r="BN31" s="681"/>
      <c r="BO31" s="681"/>
      <c r="BP31" s="681"/>
      <c r="BQ31" s="682"/>
      <c r="BR31" s="680">
        <v>99.1</v>
      </c>
      <c r="BS31" s="657"/>
      <c r="BT31" s="657"/>
      <c r="BU31" s="657"/>
      <c r="BV31" s="657"/>
      <c r="BW31" s="657"/>
      <c r="BX31" s="631">
        <v>95.6</v>
      </c>
      <c r="BY31" s="681"/>
      <c r="BZ31" s="681"/>
      <c r="CA31" s="681"/>
      <c r="CB31" s="682"/>
      <c r="CD31" s="688"/>
      <c r="CE31" s="689"/>
      <c r="CF31" s="639" t="s">
        <v>298</v>
      </c>
      <c r="CG31" s="640"/>
      <c r="CH31" s="640"/>
      <c r="CI31" s="640"/>
      <c r="CJ31" s="640"/>
      <c r="CK31" s="640"/>
      <c r="CL31" s="640"/>
      <c r="CM31" s="640"/>
      <c r="CN31" s="640"/>
      <c r="CO31" s="640"/>
      <c r="CP31" s="640"/>
      <c r="CQ31" s="641"/>
      <c r="CR31" s="625">
        <v>667162</v>
      </c>
      <c r="CS31" s="657"/>
      <c r="CT31" s="657"/>
      <c r="CU31" s="657"/>
      <c r="CV31" s="657"/>
      <c r="CW31" s="657"/>
      <c r="CX31" s="657"/>
      <c r="CY31" s="658"/>
      <c r="CZ31" s="659">
        <v>1.6</v>
      </c>
      <c r="DA31" s="660"/>
      <c r="DB31" s="660"/>
      <c r="DC31" s="661"/>
      <c r="DD31" s="634">
        <v>661523</v>
      </c>
      <c r="DE31" s="657"/>
      <c r="DF31" s="657"/>
      <c r="DG31" s="657"/>
      <c r="DH31" s="657"/>
      <c r="DI31" s="657"/>
      <c r="DJ31" s="657"/>
      <c r="DK31" s="658"/>
      <c r="DL31" s="634">
        <v>661523</v>
      </c>
      <c r="DM31" s="657"/>
      <c r="DN31" s="657"/>
      <c r="DO31" s="657"/>
      <c r="DP31" s="657"/>
      <c r="DQ31" s="657"/>
      <c r="DR31" s="657"/>
      <c r="DS31" s="657"/>
      <c r="DT31" s="657"/>
      <c r="DU31" s="657"/>
      <c r="DV31" s="658"/>
      <c r="DW31" s="630">
        <v>2.6</v>
      </c>
      <c r="DX31" s="655"/>
      <c r="DY31" s="655"/>
      <c r="DZ31" s="655"/>
      <c r="EA31" s="655"/>
      <c r="EB31" s="655"/>
      <c r="EC31" s="656"/>
    </row>
    <row r="32" spans="2:133" ht="11.25" customHeight="1" x14ac:dyDescent="0.15">
      <c r="B32" s="622" t="s">
        <v>299</v>
      </c>
      <c r="C32" s="623"/>
      <c r="D32" s="623"/>
      <c r="E32" s="623"/>
      <c r="F32" s="623"/>
      <c r="G32" s="623"/>
      <c r="H32" s="623"/>
      <c r="I32" s="623"/>
      <c r="J32" s="623"/>
      <c r="K32" s="623"/>
      <c r="L32" s="623"/>
      <c r="M32" s="623"/>
      <c r="N32" s="623"/>
      <c r="O32" s="623"/>
      <c r="P32" s="623"/>
      <c r="Q32" s="624"/>
      <c r="R32" s="625">
        <v>983653</v>
      </c>
      <c r="S32" s="626"/>
      <c r="T32" s="626"/>
      <c r="U32" s="626"/>
      <c r="V32" s="626"/>
      <c r="W32" s="626"/>
      <c r="X32" s="626"/>
      <c r="Y32" s="627"/>
      <c r="Z32" s="628">
        <v>2.2999999999999998</v>
      </c>
      <c r="AA32" s="628"/>
      <c r="AB32" s="628"/>
      <c r="AC32" s="628"/>
      <c r="AD32" s="629">
        <v>710</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98.9</v>
      </c>
      <c r="BH32" s="693"/>
      <c r="BI32" s="693"/>
      <c r="BJ32" s="693"/>
      <c r="BK32" s="693"/>
      <c r="BL32" s="693"/>
      <c r="BM32" s="694">
        <v>91.1</v>
      </c>
      <c r="BN32" s="693"/>
      <c r="BO32" s="693"/>
      <c r="BP32" s="693"/>
      <c r="BQ32" s="695"/>
      <c r="BR32" s="692">
        <v>98.6</v>
      </c>
      <c r="BS32" s="693"/>
      <c r="BT32" s="693"/>
      <c r="BU32" s="693"/>
      <c r="BV32" s="693"/>
      <c r="BW32" s="693"/>
      <c r="BX32" s="694">
        <v>88.2</v>
      </c>
      <c r="BY32" s="693"/>
      <c r="BZ32" s="693"/>
      <c r="CA32" s="693"/>
      <c r="CB32" s="695"/>
      <c r="CD32" s="690"/>
      <c r="CE32" s="691"/>
      <c r="CF32" s="639" t="s">
        <v>301</v>
      </c>
      <c r="CG32" s="640"/>
      <c r="CH32" s="640"/>
      <c r="CI32" s="640"/>
      <c r="CJ32" s="640"/>
      <c r="CK32" s="640"/>
      <c r="CL32" s="640"/>
      <c r="CM32" s="640"/>
      <c r="CN32" s="640"/>
      <c r="CO32" s="640"/>
      <c r="CP32" s="640"/>
      <c r="CQ32" s="641"/>
      <c r="CR32" s="625">
        <v>105</v>
      </c>
      <c r="CS32" s="626"/>
      <c r="CT32" s="626"/>
      <c r="CU32" s="626"/>
      <c r="CV32" s="626"/>
      <c r="CW32" s="626"/>
      <c r="CX32" s="626"/>
      <c r="CY32" s="627"/>
      <c r="CZ32" s="659">
        <v>0</v>
      </c>
      <c r="DA32" s="660"/>
      <c r="DB32" s="660"/>
      <c r="DC32" s="661"/>
      <c r="DD32" s="634">
        <v>105</v>
      </c>
      <c r="DE32" s="626"/>
      <c r="DF32" s="626"/>
      <c r="DG32" s="626"/>
      <c r="DH32" s="626"/>
      <c r="DI32" s="626"/>
      <c r="DJ32" s="626"/>
      <c r="DK32" s="627"/>
      <c r="DL32" s="634">
        <v>105</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302</v>
      </c>
      <c r="C33" s="623"/>
      <c r="D33" s="623"/>
      <c r="E33" s="623"/>
      <c r="F33" s="623"/>
      <c r="G33" s="623"/>
      <c r="H33" s="623"/>
      <c r="I33" s="623"/>
      <c r="J33" s="623"/>
      <c r="K33" s="623"/>
      <c r="L33" s="623"/>
      <c r="M33" s="623"/>
      <c r="N33" s="623"/>
      <c r="O33" s="623"/>
      <c r="P33" s="623"/>
      <c r="Q33" s="624"/>
      <c r="R33" s="625">
        <v>4853600</v>
      </c>
      <c r="S33" s="626"/>
      <c r="T33" s="626"/>
      <c r="U33" s="626"/>
      <c r="V33" s="626"/>
      <c r="W33" s="626"/>
      <c r="X33" s="626"/>
      <c r="Y33" s="627"/>
      <c r="Z33" s="628">
        <v>11.2</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14870422</v>
      </c>
      <c r="CS33" s="657"/>
      <c r="CT33" s="657"/>
      <c r="CU33" s="657"/>
      <c r="CV33" s="657"/>
      <c r="CW33" s="657"/>
      <c r="CX33" s="657"/>
      <c r="CY33" s="658"/>
      <c r="CZ33" s="659">
        <v>34.9</v>
      </c>
      <c r="DA33" s="660"/>
      <c r="DB33" s="660"/>
      <c r="DC33" s="661"/>
      <c r="DD33" s="634">
        <v>11892591</v>
      </c>
      <c r="DE33" s="657"/>
      <c r="DF33" s="657"/>
      <c r="DG33" s="657"/>
      <c r="DH33" s="657"/>
      <c r="DI33" s="657"/>
      <c r="DJ33" s="657"/>
      <c r="DK33" s="658"/>
      <c r="DL33" s="634">
        <v>9602308</v>
      </c>
      <c r="DM33" s="657"/>
      <c r="DN33" s="657"/>
      <c r="DO33" s="657"/>
      <c r="DP33" s="657"/>
      <c r="DQ33" s="657"/>
      <c r="DR33" s="657"/>
      <c r="DS33" s="657"/>
      <c r="DT33" s="657"/>
      <c r="DU33" s="657"/>
      <c r="DV33" s="658"/>
      <c r="DW33" s="630">
        <v>38.4</v>
      </c>
      <c r="DX33" s="655"/>
      <c r="DY33" s="655"/>
      <c r="DZ33" s="655"/>
      <c r="EA33" s="655"/>
      <c r="EB33" s="655"/>
      <c r="EC33" s="656"/>
    </row>
    <row r="34" spans="2:133" ht="11.25" customHeight="1" x14ac:dyDescent="0.15">
      <c r="B34" s="622" t="s">
        <v>304</v>
      </c>
      <c r="C34" s="623"/>
      <c r="D34" s="623"/>
      <c r="E34" s="623"/>
      <c r="F34" s="623"/>
      <c r="G34" s="623"/>
      <c r="H34" s="623"/>
      <c r="I34" s="623"/>
      <c r="J34" s="623"/>
      <c r="K34" s="623"/>
      <c r="L34" s="623"/>
      <c r="M34" s="623"/>
      <c r="N34" s="623"/>
      <c r="O34" s="623"/>
      <c r="P34" s="623"/>
      <c r="Q34" s="624"/>
      <c r="R34" s="625">
        <v>423900</v>
      </c>
      <c r="S34" s="626"/>
      <c r="T34" s="626"/>
      <c r="U34" s="626"/>
      <c r="V34" s="626"/>
      <c r="W34" s="626"/>
      <c r="X34" s="626"/>
      <c r="Y34" s="627"/>
      <c r="Z34" s="628">
        <v>1</v>
      </c>
      <c r="AA34" s="628"/>
      <c r="AB34" s="628"/>
      <c r="AC34" s="628"/>
      <c r="AD34" s="629" t="s">
        <v>112</v>
      </c>
      <c r="AE34" s="629"/>
      <c r="AF34" s="629"/>
      <c r="AG34" s="629"/>
      <c r="AH34" s="629"/>
      <c r="AI34" s="629"/>
      <c r="AJ34" s="629"/>
      <c r="AK34" s="629"/>
      <c r="AL34" s="630" t="s">
        <v>112</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5257938</v>
      </c>
      <c r="CS34" s="626"/>
      <c r="CT34" s="626"/>
      <c r="CU34" s="626"/>
      <c r="CV34" s="626"/>
      <c r="CW34" s="626"/>
      <c r="CX34" s="626"/>
      <c r="CY34" s="627"/>
      <c r="CZ34" s="659">
        <v>12.3</v>
      </c>
      <c r="DA34" s="660"/>
      <c r="DB34" s="660"/>
      <c r="DC34" s="661"/>
      <c r="DD34" s="634">
        <v>4290509</v>
      </c>
      <c r="DE34" s="626"/>
      <c r="DF34" s="626"/>
      <c r="DG34" s="626"/>
      <c r="DH34" s="626"/>
      <c r="DI34" s="626"/>
      <c r="DJ34" s="626"/>
      <c r="DK34" s="627"/>
      <c r="DL34" s="634">
        <v>3565752</v>
      </c>
      <c r="DM34" s="626"/>
      <c r="DN34" s="626"/>
      <c r="DO34" s="626"/>
      <c r="DP34" s="626"/>
      <c r="DQ34" s="626"/>
      <c r="DR34" s="626"/>
      <c r="DS34" s="626"/>
      <c r="DT34" s="626"/>
      <c r="DU34" s="626"/>
      <c r="DV34" s="627"/>
      <c r="DW34" s="630">
        <v>14.2</v>
      </c>
      <c r="DX34" s="655"/>
      <c r="DY34" s="655"/>
      <c r="DZ34" s="655"/>
      <c r="EA34" s="655"/>
      <c r="EB34" s="655"/>
      <c r="EC34" s="656"/>
    </row>
    <row r="35" spans="2:133" ht="11.25" customHeight="1" x14ac:dyDescent="0.15">
      <c r="B35" s="622" t="s">
        <v>308</v>
      </c>
      <c r="C35" s="623"/>
      <c r="D35" s="623"/>
      <c r="E35" s="623"/>
      <c r="F35" s="623"/>
      <c r="G35" s="623"/>
      <c r="H35" s="623"/>
      <c r="I35" s="623"/>
      <c r="J35" s="623"/>
      <c r="K35" s="623"/>
      <c r="L35" s="623"/>
      <c r="M35" s="623"/>
      <c r="N35" s="623"/>
      <c r="O35" s="623"/>
      <c r="P35" s="623"/>
      <c r="Q35" s="624"/>
      <c r="R35" s="625">
        <v>1534100</v>
      </c>
      <c r="S35" s="626"/>
      <c r="T35" s="626"/>
      <c r="U35" s="626"/>
      <c r="V35" s="626"/>
      <c r="W35" s="626"/>
      <c r="X35" s="626"/>
      <c r="Y35" s="627"/>
      <c r="Z35" s="628">
        <v>3.5</v>
      </c>
      <c r="AA35" s="628"/>
      <c r="AB35" s="628"/>
      <c r="AC35" s="628"/>
      <c r="AD35" s="629" t="s">
        <v>112</v>
      </c>
      <c r="AE35" s="629"/>
      <c r="AF35" s="629"/>
      <c r="AG35" s="629"/>
      <c r="AH35" s="629"/>
      <c r="AI35" s="629"/>
      <c r="AJ35" s="629"/>
      <c r="AK35" s="629"/>
      <c r="AL35" s="630" t="s">
        <v>112</v>
      </c>
      <c r="AM35" s="631"/>
      <c r="AN35" s="631"/>
      <c r="AO35" s="632"/>
      <c r="AP35" s="188"/>
      <c r="AQ35" s="636" t="s">
        <v>309</v>
      </c>
      <c r="AR35" s="637"/>
      <c r="AS35" s="637"/>
      <c r="AT35" s="637"/>
      <c r="AU35" s="637"/>
      <c r="AV35" s="637"/>
      <c r="AW35" s="637"/>
      <c r="AX35" s="637"/>
      <c r="AY35" s="638"/>
      <c r="AZ35" s="614">
        <v>6273051</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135849</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269397</v>
      </c>
      <c r="CS35" s="657"/>
      <c r="CT35" s="657"/>
      <c r="CU35" s="657"/>
      <c r="CV35" s="657"/>
      <c r="CW35" s="657"/>
      <c r="CX35" s="657"/>
      <c r="CY35" s="658"/>
      <c r="CZ35" s="659">
        <v>0.6</v>
      </c>
      <c r="DA35" s="660"/>
      <c r="DB35" s="660"/>
      <c r="DC35" s="661"/>
      <c r="DD35" s="634">
        <v>227391</v>
      </c>
      <c r="DE35" s="657"/>
      <c r="DF35" s="657"/>
      <c r="DG35" s="657"/>
      <c r="DH35" s="657"/>
      <c r="DI35" s="657"/>
      <c r="DJ35" s="657"/>
      <c r="DK35" s="658"/>
      <c r="DL35" s="634">
        <v>227391</v>
      </c>
      <c r="DM35" s="657"/>
      <c r="DN35" s="657"/>
      <c r="DO35" s="657"/>
      <c r="DP35" s="657"/>
      <c r="DQ35" s="657"/>
      <c r="DR35" s="657"/>
      <c r="DS35" s="657"/>
      <c r="DT35" s="657"/>
      <c r="DU35" s="657"/>
      <c r="DV35" s="658"/>
      <c r="DW35" s="630">
        <v>0.9</v>
      </c>
      <c r="DX35" s="655"/>
      <c r="DY35" s="655"/>
      <c r="DZ35" s="655"/>
      <c r="EA35" s="655"/>
      <c r="EB35" s="655"/>
      <c r="EC35" s="656"/>
    </row>
    <row r="36" spans="2:133" ht="11.25" customHeight="1" x14ac:dyDescent="0.15">
      <c r="B36" s="668" t="s">
        <v>312</v>
      </c>
      <c r="C36" s="669"/>
      <c r="D36" s="669"/>
      <c r="E36" s="669"/>
      <c r="F36" s="669"/>
      <c r="G36" s="669"/>
      <c r="H36" s="669"/>
      <c r="I36" s="669"/>
      <c r="J36" s="669"/>
      <c r="K36" s="669"/>
      <c r="L36" s="669"/>
      <c r="M36" s="669"/>
      <c r="N36" s="669"/>
      <c r="O36" s="669"/>
      <c r="P36" s="669"/>
      <c r="Q36" s="670"/>
      <c r="R36" s="697">
        <v>43257868</v>
      </c>
      <c r="S36" s="698"/>
      <c r="T36" s="698"/>
      <c r="U36" s="698"/>
      <c r="V36" s="698"/>
      <c r="W36" s="698"/>
      <c r="X36" s="698"/>
      <c r="Y36" s="699"/>
      <c r="Z36" s="700">
        <v>100</v>
      </c>
      <c r="AA36" s="700"/>
      <c r="AB36" s="700"/>
      <c r="AC36" s="700"/>
      <c r="AD36" s="701">
        <v>23079442</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2326228</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58062</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4865027</v>
      </c>
      <c r="CS36" s="626"/>
      <c r="CT36" s="626"/>
      <c r="CU36" s="626"/>
      <c r="CV36" s="626"/>
      <c r="CW36" s="626"/>
      <c r="CX36" s="626"/>
      <c r="CY36" s="627"/>
      <c r="CZ36" s="659">
        <v>11.4</v>
      </c>
      <c r="DA36" s="660"/>
      <c r="DB36" s="660"/>
      <c r="DC36" s="661"/>
      <c r="DD36" s="634">
        <v>4236278</v>
      </c>
      <c r="DE36" s="626"/>
      <c r="DF36" s="626"/>
      <c r="DG36" s="626"/>
      <c r="DH36" s="626"/>
      <c r="DI36" s="626"/>
      <c r="DJ36" s="626"/>
      <c r="DK36" s="627"/>
      <c r="DL36" s="634">
        <v>3068742</v>
      </c>
      <c r="DM36" s="626"/>
      <c r="DN36" s="626"/>
      <c r="DO36" s="626"/>
      <c r="DP36" s="626"/>
      <c r="DQ36" s="626"/>
      <c r="DR36" s="626"/>
      <c r="DS36" s="626"/>
      <c r="DT36" s="626"/>
      <c r="DU36" s="626"/>
      <c r="DV36" s="627"/>
      <c r="DW36" s="630">
        <v>12.3</v>
      </c>
      <c r="DX36" s="655"/>
      <c r="DY36" s="655"/>
      <c r="DZ36" s="655"/>
      <c r="EA36" s="655"/>
      <c r="EB36" s="655"/>
      <c r="EC36" s="656"/>
    </row>
    <row r="37" spans="2:133" ht="11.25" customHeight="1" x14ac:dyDescent="0.15">
      <c r="AQ37" s="704" t="s">
        <v>316</v>
      </c>
      <c r="AR37" s="705"/>
      <c r="AS37" s="705"/>
      <c r="AT37" s="705"/>
      <c r="AU37" s="705"/>
      <c r="AV37" s="705"/>
      <c r="AW37" s="705"/>
      <c r="AX37" s="705"/>
      <c r="AY37" s="706"/>
      <c r="AZ37" s="625">
        <v>620619</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13579</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102077</v>
      </c>
      <c r="CS37" s="657"/>
      <c r="CT37" s="657"/>
      <c r="CU37" s="657"/>
      <c r="CV37" s="657"/>
      <c r="CW37" s="657"/>
      <c r="CX37" s="657"/>
      <c r="CY37" s="658"/>
      <c r="CZ37" s="659">
        <v>0.2</v>
      </c>
      <c r="DA37" s="660"/>
      <c r="DB37" s="660"/>
      <c r="DC37" s="661"/>
      <c r="DD37" s="634">
        <v>102054</v>
      </c>
      <c r="DE37" s="657"/>
      <c r="DF37" s="657"/>
      <c r="DG37" s="657"/>
      <c r="DH37" s="657"/>
      <c r="DI37" s="657"/>
      <c r="DJ37" s="657"/>
      <c r="DK37" s="658"/>
      <c r="DL37" s="634">
        <v>85863</v>
      </c>
      <c r="DM37" s="657"/>
      <c r="DN37" s="657"/>
      <c r="DO37" s="657"/>
      <c r="DP37" s="657"/>
      <c r="DQ37" s="657"/>
      <c r="DR37" s="657"/>
      <c r="DS37" s="657"/>
      <c r="DT37" s="657"/>
      <c r="DU37" s="657"/>
      <c r="DV37" s="658"/>
      <c r="DW37" s="630">
        <v>0.3</v>
      </c>
      <c r="DX37" s="655"/>
      <c r="DY37" s="655"/>
      <c r="DZ37" s="655"/>
      <c r="EA37" s="655"/>
      <c r="EB37" s="655"/>
      <c r="EC37" s="656"/>
    </row>
    <row r="38" spans="2:133" ht="11.25" customHeight="1" x14ac:dyDescent="0.15">
      <c r="AQ38" s="704" t="s">
        <v>319</v>
      </c>
      <c r="AR38" s="705"/>
      <c r="AS38" s="705"/>
      <c r="AT38" s="705"/>
      <c r="AU38" s="705"/>
      <c r="AV38" s="705"/>
      <c r="AW38" s="705"/>
      <c r="AX38" s="705"/>
      <c r="AY38" s="706"/>
      <c r="AZ38" s="625">
        <v>57793</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22130</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3444864</v>
      </c>
      <c r="CS38" s="626"/>
      <c r="CT38" s="626"/>
      <c r="CU38" s="626"/>
      <c r="CV38" s="626"/>
      <c r="CW38" s="626"/>
      <c r="CX38" s="626"/>
      <c r="CY38" s="627"/>
      <c r="CZ38" s="659">
        <v>8.1</v>
      </c>
      <c r="DA38" s="660"/>
      <c r="DB38" s="660"/>
      <c r="DC38" s="661"/>
      <c r="DD38" s="634">
        <v>2820147</v>
      </c>
      <c r="DE38" s="626"/>
      <c r="DF38" s="626"/>
      <c r="DG38" s="626"/>
      <c r="DH38" s="626"/>
      <c r="DI38" s="626"/>
      <c r="DJ38" s="626"/>
      <c r="DK38" s="627"/>
      <c r="DL38" s="634">
        <v>2740423</v>
      </c>
      <c r="DM38" s="626"/>
      <c r="DN38" s="626"/>
      <c r="DO38" s="626"/>
      <c r="DP38" s="626"/>
      <c r="DQ38" s="626"/>
      <c r="DR38" s="626"/>
      <c r="DS38" s="626"/>
      <c r="DT38" s="626"/>
      <c r="DU38" s="626"/>
      <c r="DV38" s="627"/>
      <c r="DW38" s="630">
        <v>10.9</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v>28388</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107</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442654</v>
      </c>
      <c r="CS39" s="657"/>
      <c r="CT39" s="657"/>
      <c r="CU39" s="657"/>
      <c r="CV39" s="657"/>
      <c r="CW39" s="657"/>
      <c r="CX39" s="657"/>
      <c r="CY39" s="658"/>
      <c r="CZ39" s="659">
        <v>1</v>
      </c>
      <c r="DA39" s="660"/>
      <c r="DB39" s="660"/>
      <c r="DC39" s="661"/>
      <c r="DD39" s="634">
        <v>285115</v>
      </c>
      <c r="DE39" s="657"/>
      <c r="DF39" s="657"/>
      <c r="DG39" s="657"/>
      <c r="DH39" s="657"/>
      <c r="DI39" s="657"/>
      <c r="DJ39" s="657"/>
      <c r="DK39" s="658"/>
      <c r="DL39" s="634" t="s">
        <v>326</v>
      </c>
      <c r="DM39" s="657"/>
      <c r="DN39" s="657"/>
      <c r="DO39" s="657"/>
      <c r="DP39" s="657"/>
      <c r="DQ39" s="657"/>
      <c r="DR39" s="657"/>
      <c r="DS39" s="657"/>
      <c r="DT39" s="657"/>
      <c r="DU39" s="657"/>
      <c r="DV39" s="658"/>
      <c r="DW39" s="630" t="s">
        <v>326</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633813</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105</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590542</v>
      </c>
      <c r="CS40" s="626"/>
      <c r="CT40" s="626"/>
      <c r="CU40" s="626"/>
      <c r="CV40" s="626"/>
      <c r="CW40" s="626"/>
      <c r="CX40" s="626"/>
      <c r="CY40" s="627"/>
      <c r="CZ40" s="659">
        <v>1.4</v>
      </c>
      <c r="DA40" s="660"/>
      <c r="DB40" s="660"/>
      <c r="DC40" s="661"/>
      <c r="DD40" s="634">
        <v>33151</v>
      </c>
      <c r="DE40" s="626"/>
      <c r="DF40" s="626"/>
      <c r="DG40" s="626"/>
      <c r="DH40" s="626"/>
      <c r="DI40" s="626"/>
      <c r="DJ40" s="626"/>
      <c r="DK40" s="627"/>
      <c r="DL40" s="634" t="s">
        <v>326</v>
      </c>
      <c r="DM40" s="626"/>
      <c r="DN40" s="626"/>
      <c r="DO40" s="626"/>
      <c r="DP40" s="626"/>
      <c r="DQ40" s="626"/>
      <c r="DR40" s="626"/>
      <c r="DS40" s="626"/>
      <c r="DT40" s="626"/>
      <c r="DU40" s="626"/>
      <c r="DV40" s="627"/>
      <c r="DW40" s="630" t="s">
        <v>326</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2606210</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347</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6346950</v>
      </c>
      <c r="CS42" s="626"/>
      <c r="CT42" s="626"/>
      <c r="CU42" s="626"/>
      <c r="CV42" s="626"/>
      <c r="CW42" s="626"/>
      <c r="CX42" s="626"/>
      <c r="CY42" s="627"/>
      <c r="CZ42" s="659">
        <v>14.9</v>
      </c>
      <c r="DA42" s="708"/>
      <c r="DB42" s="708"/>
      <c r="DC42" s="709"/>
      <c r="DD42" s="634">
        <v>1584817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106723</v>
      </c>
      <c r="CS43" s="657"/>
      <c r="CT43" s="657"/>
      <c r="CU43" s="657"/>
      <c r="CV43" s="657"/>
      <c r="CW43" s="657"/>
      <c r="CX43" s="657"/>
      <c r="CY43" s="658"/>
      <c r="CZ43" s="659">
        <v>0.3</v>
      </c>
      <c r="DA43" s="660"/>
      <c r="DB43" s="660"/>
      <c r="DC43" s="661"/>
      <c r="DD43" s="634">
        <v>88218</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289</v>
      </c>
      <c r="CE44" s="732"/>
      <c r="CF44" s="622" t="s">
        <v>339</v>
      </c>
      <c r="CG44" s="623"/>
      <c r="CH44" s="623"/>
      <c r="CI44" s="623"/>
      <c r="CJ44" s="623"/>
      <c r="CK44" s="623"/>
      <c r="CL44" s="623"/>
      <c r="CM44" s="623"/>
      <c r="CN44" s="623"/>
      <c r="CO44" s="623"/>
      <c r="CP44" s="623"/>
      <c r="CQ44" s="624"/>
      <c r="CR44" s="625">
        <v>6346950</v>
      </c>
      <c r="CS44" s="626"/>
      <c r="CT44" s="626"/>
      <c r="CU44" s="626"/>
      <c r="CV44" s="626"/>
      <c r="CW44" s="626"/>
      <c r="CX44" s="626"/>
      <c r="CY44" s="627"/>
      <c r="CZ44" s="659">
        <v>14.9</v>
      </c>
      <c r="DA44" s="708"/>
      <c r="DB44" s="708"/>
      <c r="DC44" s="709"/>
      <c r="DD44" s="634">
        <v>1584817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3520415</v>
      </c>
      <c r="CS45" s="657"/>
      <c r="CT45" s="657"/>
      <c r="CU45" s="657"/>
      <c r="CV45" s="657"/>
      <c r="CW45" s="657"/>
      <c r="CX45" s="657"/>
      <c r="CY45" s="658"/>
      <c r="CZ45" s="659">
        <v>8.3000000000000007</v>
      </c>
      <c r="DA45" s="660"/>
      <c r="DB45" s="660"/>
      <c r="DC45" s="661"/>
      <c r="DD45" s="634">
        <v>216162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2558663</v>
      </c>
      <c r="CS46" s="626"/>
      <c r="CT46" s="626"/>
      <c r="CU46" s="626"/>
      <c r="CV46" s="626"/>
      <c r="CW46" s="626"/>
      <c r="CX46" s="626"/>
      <c r="CY46" s="627"/>
      <c r="CZ46" s="659">
        <v>6</v>
      </c>
      <c r="DA46" s="708"/>
      <c r="DB46" s="708"/>
      <c r="DC46" s="709"/>
      <c r="DD46" s="634">
        <v>1334880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42668703</v>
      </c>
      <c r="CS49" s="693"/>
      <c r="CT49" s="693"/>
      <c r="CU49" s="693"/>
      <c r="CV49" s="693"/>
      <c r="CW49" s="693"/>
      <c r="CX49" s="693"/>
      <c r="CY49" s="720"/>
      <c r="CZ49" s="721">
        <v>100</v>
      </c>
      <c r="DA49" s="722"/>
      <c r="DB49" s="722"/>
      <c r="DC49" s="723"/>
      <c r="DD49" s="724">
        <v>27812930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47" orientation="portrait" verticalDpi="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43" sqref="B43:P47"/>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43257.868000000002</v>
      </c>
      <c r="R7" s="755"/>
      <c r="S7" s="755"/>
      <c r="T7" s="755"/>
      <c r="U7" s="755"/>
      <c r="V7" s="755">
        <v>42668.703000000001</v>
      </c>
      <c r="W7" s="755"/>
      <c r="X7" s="755"/>
      <c r="Y7" s="755"/>
      <c r="Z7" s="755"/>
      <c r="AA7" s="755">
        <f>+Q7-V7</f>
        <v>589.16500000000087</v>
      </c>
      <c r="AB7" s="755"/>
      <c r="AC7" s="755"/>
      <c r="AD7" s="755"/>
      <c r="AE7" s="756"/>
      <c r="AF7" s="757">
        <v>548</v>
      </c>
      <c r="AG7" s="758"/>
      <c r="AH7" s="758"/>
      <c r="AI7" s="758"/>
      <c r="AJ7" s="759"/>
      <c r="AK7" s="797">
        <v>668.23299999999995</v>
      </c>
      <c r="AL7" s="798"/>
      <c r="AM7" s="798"/>
      <c r="AN7" s="798"/>
      <c r="AO7" s="798"/>
      <c r="AP7" s="798">
        <v>65595.072</v>
      </c>
      <c r="AQ7" s="798"/>
      <c r="AR7" s="798"/>
      <c r="AS7" s="798"/>
      <c r="AT7" s="798"/>
      <c r="AU7" s="799"/>
      <c r="AV7" s="799"/>
      <c r="AW7" s="799"/>
      <c r="AX7" s="799"/>
      <c r="AY7" s="800"/>
      <c r="AZ7" s="205"/>
      <c r="BA7" s="205"/>
      <c r="BB7" s="205"/>
      <c r="BC7" s="205"/>
      <c r="BD7" s="205"/>
      <c r="BE7" s="206"/>
      <c r="BF7" s="206"/>
      <c r="BG7" s="206"/>
      <c r="BH7" s="206"/>
      <c r="BI7" s="206"/>
      <c r="BJ7" s="206"/>
      <c r="BK7" s="206"/>
      <c r="BL7" s="206"/>
      <c r="BM7" s="206"/>
      <c r="BN7" s="206"/>
      <c r="BO7" s="206"/>
      <c r="BP7" s="206"/>
      <c r="BQ7" s="212">
        <v>1</v>
      </c>
      <c r="BR7" s="213" t="s">
        <v>550</v>
      </c>
      <c r="BS7" s="801" t="s">
        <v>551</v>
      </c>
      <c r="BT7" s="802"/>
      <c r="BU7" s="802"/>
      <c r="BV7" s="802"/>
      <c r="BW7" s="802"/>
      <c r="BX7" s="802"/>
      <c r="BY7" s="802"/>
      <c r="BZ7" s="802"/>
      <c r="CA7" s="802"/>
      <c r="CB7" s="802"/>
      <c r="CC7" s="802"/>
      <c r="CD7" s="802"/>
      <c r="CE7" s="802"/>
      <c r="CF7" s="802"/>
      <c r="CG7" s="803"/>
      <c r="CH7" s="791">
        <v>1146</v>
      </c>
      <c r="CI7" s="792"/>
      <c r="CJ7" s="792"/>
      <c r="CK7" s="792"/>
      <c r="CL7" s="793"/>
      <c r="CM7" s="791">
        <v>106392</v>
      </c>
      <c r="CN7" s="792"/>
      <c r="CO7" s="792"/>
      <c r="CP7" s="792"/>
      <c r="CQ7" s="793"/>
      <c r="CR7" s="791">
        <v>5</v>
      </c>
      <c r="CS7" s="792"/>
      <c r="CT7" s="792"/>
      <c r="CU7" s="792"/>
      <c r="CV7" s="793"/>
      <c r="CW7" s="794" t="s">
        <v>484</v>
      </c>
      <c r="CX7" s="795"/>
      <c r="CY7" s="795"/>
      <c r="CZ7" s="795"/>
      <c r="DA7" s="796"/>
      <c r="DB7" s="794" t="s">
        <v>484</v>
      </c>
      <c r="DC7" s="795"/>
      <c r="DD7" s="795"/>
      <c r="DE7" s="795"/>
      <c r="DF7" s="796"/>
      <c r="DG7" s="791">
        <v>321.209</v>
      </c>
      <c r="DH7" s="792"/>
      <c r="DI7" s="792"/>
      <c r="DJ7" s="792"/>
      <c r="DK7" s="793"/>
      <c r="DL7" s="794" t="s">
        <v>484</v>
      </c>
      <c r="DM7" s="795"/>
      <c r="DN7" s="795"/>
      <c r="DO7" s="795"/>
      <c r="DP7" s="796"/>
      <c r="DQ7" s="791">
        <v>321.209</v>
      </c>
      <c r="DR7" s="792"/>
      <c r="DS7" s="792"/>
      <c r="DT7" s="792"/>
      <c r="DU7" s="793"/>
      <c r="DV7" s="772"/>
      <c r="DW7" s="773"/>
      <c r="DX7" s="773"/>
      <c r="DY7" s="773"/>
      <c r="DZ7" s="774"/>
      <c r="EA7" s="207"/>
    </row>
    <row r="8" spans="1:131" s="208" customFormat="1" ht="26.25" customHeight="1" x14ac:dyDescent="0.15">
      <c r="A8" s="214">
        <v>2</v>
      </c>
      <c r="B8" s="775" t="s">
        <v>368</v>
      </c>
      <c r="C8" s="776"/>
      <c r="D8" s="776"/>
      <c r="E8" s="776"/>
      <c r="F8" s="776"/>
      <c r="G8" s="776"/>
      <c r="H8" s="776"/>
      <c r="I8" s="776"/>
      <c r="J8" s="776"/>
      <c r="K8" s="776"/>
      <c r="L8" s="776"/>
      <c r="M8" s="776"/>
      <c r="N8" s="776"/>
      <c r="O8" s="776"/>
      <c r="P8" s="777"/>
      <c r="Q8" s="778">
        <v>8662.9220000000005</v>
      </c>
      <c r="R8" s="779"/>
      <c r="S8" s="779"/>
      <c r="T8" s="779"/>
      <c r="U8" s="779"/>
      <c r="V8" s="779">
        <v>8662.9220000000005</v>
      </c>
      <c r="W8" s="779"/>
      <c r="X8" s="779"/>
      <c r="Y8" s="779"/>
      <c r="Z8" s="779"/>
      <c r="AA8" s="779" t="s">
        <v>539</v>
      </c>
      <c r="AB8" s="779"/>
      <c r="AC8" s="779"/>
      <c r="AD8" s="779"/>
      <c r="AE8" s="780"/>
      <c r="AF8" s="781" t="s">
        <v>112</v>
      </c>
      <c r="AG8" s="782"/>
      <c r="AH8" s="782"/>
      <c r="AI8" s="782"/>
      <c r="AJ8" s="783"/>
      <c r="AK8" s="784">
        <v>6414.982</v>
      </c>
      <c r="AL8" s="785"/>
      <c r="AM8" s="785"/>
      <c r="AN8" s="785"/>
      <c r="AO8" s="785"/>
      <c r="AP8" s="785" t="s">
        <v>484</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t="s">
        <v>552</v>
      </c>
      <c r="BS8" s="788" t="s">
        <v>553</v>
      </c>
      <c r="BT8" s="789"/>
      <c r="BU8" s="789"/>
      <c r="BV8" s="789"/>
      <c r="BW8" s="789"/>
      <c r="BX8" s="789"/>
      <c r="BY8" s="789"/>
      <c r="BZ8" s="789"/>
      <c r="CA8" s="789"/>
      <c r="CB8" s="789"/>
      <c r="CC8" s="789"/>
      <c r="CD8" s="789"/>
      <c r="CE8" s="789"/>
      <c r="CF8" s="789"/>
      <c r="CG8" s="790"/>
      <c r="CH8" s="794">
        <v>31395</v>
      </c>
      <c r="CI8" s="795"/>
      <c r="CJ8" s="795"/>
      <c r="CK8" s="795"/>
      <c r="CL8" s="796"/>
      <c r="CM8" s="794">
        <v>813619</v>
      </c>
      <c r="CN8" s="795"/>
      <c r="CO8" s="795"/>
      <c r="CP8" s="795"/>
      <c r="CQ8" s="796"/>
      <c r="CR8" s="794">
        <v>10</v>
      </c>
      <c r="CS8" s="795"/>
      <c r="CT8" s="795"/>
      <c r="CU8" s="795"/>
      <c r="CV8" s="796"/>
      <c r="CW8" s="794" t="s">
        <v>484</v>
      </c>
      <c r="CX8" s="795"/>
      <c r="CY8" s="795"/>
      <c r="CZ8" s="795"/>
      <c r="DA8" s="796"/>
      <c r="DB8" s="794">
        <v>203.98699999999999</v>
      </c>
      <c r="DC8" s="795"/>
      <c r="DD8" s="795"/>
      <c r="DE8" s="795"/>
      <c r="DF8" s="796"/>
      <c r="DG8" s="794" t="s">
        <v>484</v>
      </c>
      <c r="DH8" s="795"/>
      <c r="DI8" s="795"/>
      <c r="DJ8" s="795"/>
      <c r="DK8" s="796"/>
      <c r="DL8" s="794">
        <v>8.3800000000000008</v>
      </c>
      <c r="DM8" s="795"/>
      <c r="DN8" s="795"/>
      <c r="DO8" s="795"/>
      <c r="DP8" s="796"/>
      <c r="DQ8" s="794">
        <v>0.83799999999999997</v>
      </c>
      <c r="DR8" s="795"/>
      <c r="DS8" s="795"/>
      <c r="DT8" s="795"/>
      <c r="DU8" s="796"/>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554</v>
      </c>
      <c r="BT9" s="789"/>
      <c r="BU9" s="789"/>
      <c r="BV9" s="789"/>
      <c r="BW9" s="789"/>
      <c r="BX9" s="789"/>
      <c r="BY9" s="789"/>
      <c r="BZ9" s="789"/>
      <c r="CA9" s="789"/>
      <c r="CB9" s="789"/>
      <c r="CC9" s="789"/>
      <c r="CD9" s="789"/>
      <c r="CE9" s="789"/>
      <c r="CF9" s="789"/>
      <c r="CG9" s="790"/>
      <c r="CH9" s="794">
        <v>-14901</v>
      </c>
      <c r="CI9" s="795"/>
      <c r="CJ9" s="795"/>
      <c r="CK9" s="795"/>
      <c r="CL9" s="796"/>
      <c r="CM9" s="794">
        <v>859318</v>
      </c>
      <c r="CN9" s="795"/>
      <c r="CO9" s="795"/>
      <c r="CP9" s="795"/>
      <c r="CQ9" s="796"/>
      <c r="CR9" s="794">
        <v>12.32</v>
      </c>
      <c r="CS9" s="795"/>
      <c r="CT9" s="795"/>
      <c r="CU9" s="795"/>
      <c r="CV9" s="796"/>
      <c r="CW9" s="794">
        <v>115.23099999999999</v>
      </c>
      <c r="CX9" s="795"/>
      <c r="CY9" s="795"/>
      <c r="CZ9" s="795"/>
      <c r="DA9" s="796"/>
      <c r="DB9" s="794" t="s">
        <v>484</v>
      </c>
      <c r="DC9" s="795"/>
      <c r="DD9" s="795"/>
      <c r="DE9" s="795"/>
      <c r="DF9" s="796"/>
      <c r="DG9" s="794" t="s">
        <v>484</v>
      </c>
      <c r="DH9" s="795"/>
      <c r="DI9" s="795"/>
      <c r="DJ9" s="795"/>
      <c r="DK9" s="796"/>
      <c r="DL9" s="794" t="s">
        <v>484</v>
      </c>
      <c r="DM9" s="795"/>
      <c r="DN9" s="795"/>
      <c r="DO9" s="795"/>
      <c r="DP9" s="796"/>
      <c r="DQ9" s="794" t="s">
        <v>484</v>
      </c>
      <c r="DR9" s="795"/>
      <c r="DS9" s="795"/>
      <c r="DT9" s="795"/>
      <c r="DU9" s="796"/>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t="s">
        <v>552</v>
      </c>
      <c r="BS10" s="788" t="s">
        <v>555</v>
      </c>
      <c r="BT10" s="789"/>
      <c r="BU10" s="789"/>
      <c r="BV10" s="789"/>
      <c r="BW10" s="789"/>
      <c r="BX10" s="789"/>
      <c r="BY10" s="789"/>
      <c r="BZ10" s="789"/>
      <c r="CA10" s="789"/>
      <c r="CB10" s="789"/>
      <c r="CC10" s="789"/>
      <c r="CD10" s="789"/>
      <c r="CE10" s="789"/>
      <c r="CF10" s="789"/>
      <c r="CG10" s="790"/>
      <c r="CH10" s="794">
        <v>344</v>
      </c>
      <c r="CI10" s="795"/>
      <c r="CJ10" s="795"/>
      <c r="CK10" s="795"/>
      <c r="CL10" s="796"/>
      <c r="CM10" s="794">
        <v>17794</v>
      </c>
      <c r="CN10" s="795"/>
      <c r="CO10" s="795"/>
      <c r="CP10" s="795"/>
      <c r="CQ10" s="796"/>
      <c r="CR10" s="794">
        <v>11</v>
      </c>
      <c r="CS10" s="795"/>
      <c r="CT10" s="795"/>
      <c r="CU10" s="795"/>
      <c r="CV10" s="796"/>
      <c r="CW10" s="794">
        <v>4.3499999999999996</v>
      </c>
      <c r="CX10" s="795"/>
      <c r="CY10" s="795"/>
      <c r="CZ10" s="795"/>
      <c r="DA10" s="796"/>
      <c r="DB10" s="794" t="s">
        <v>484</v>
      </c>
      <c r="DC10" s="795"/>
      <c r="DD10" s="795"/>
      <c r="DE10" s="795"/>
      <c r="DF10" s="796"/>
      <c r="DG10" s="794" t="s">
        <v>484</v>
      </c>
      <c r="DH10" s="795"/>
      <c r="DI10" s="795"/>
      <c r="DJ10" s="795"/>
      <c r="DK10" s="796"/>
      <c r="DL10" s="794">
        <v>449.05</v>
      </c>
      <c r="DM10" s="795"/>
      <c r="DN10" s="795"/>
      <c r="DO10" s="795"/>
      <c r="DP10" s="796"/>
      <c r="DQ10" s="794">
        <v>134.715</v>
      </c>
      <c r="DR10" s="795"/>
      <c r="DS10" s="795"/>
      <c r="DT10" s="795"/>
      <c r="DU10" s="796"/>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t="s">
        <v>552</v>
      </c>
      <c r="BS11" s="788" t="s">
        <v>556</v>
      </c>
      <c r="BT11" s="789"/>
      <c r="BU11" s="789"/>
      <c r="BV11" s="789"/>
      <c r="BW11" s="789"/>
      <c r="BX11" s="789"/>
      <c r="BY11" s="789"/>
      <c r="BZ11" s="789"/>
      <c r="CA11" s="789"/>
      <c r="CB11" s="789"/>
      <c r="CC11" s="789"/>
      <c r="CD11" s="789"/>
      <c r="CE11" s="789"/>
      <c r="CF11" s="789"/>
      <c r="CG11" s="790"/>
      <c r="CH11" s="794" t="s">
        <v>484</v>
      </c>
      <c r="CI11" s="795"/>
      <c r="CJ11" s="795"/>
      <c r="CK11" s="795"/>
      <c r="CL11" s="796"/>
      <c r="CM11" s="794">
        <v>558890</v>
      </c>
      <c r="CN11" s="795"/>
      <c r="CO11" s="795"/>
      <c r="CP11" s="795"/>
      <c r="CQ11" s="796"/>
      <c r="CR11" s="794">
        <v>10</v>
      </c>
      <c r="CS11" s="795"/>
      <c r="CT11" s="795"/>
      <c r="CU11" s="795"/>
      <c r="CV11" s="796"/>
      <c r="CW11" s="794">
        <v>25.05</v>
      </c>
      <c r="CX11" s="795"/>
      <c r="CY11" s="795"/>
      <c r="CZ11" s="795"/>
      <c r="DA11" s="796"/>
      <c r="DB11" s="794" t="s">
        <v>484</v>
      </c>
      <c r="DC11" s="795"/>
      <c r="DD11" s="795"/>
      <c r="DE11" s="795"/>
      <c r="DF11" s="796"/>
      <c r="DG11" s="794" t="s">
        <v>484</v>
      </c>
      <c r="DH11" s="795"/>
      <c r="DI11" s="795"/>
      <c r="DJ11" s="795"/>
      <c r="DK11" s="796"/>
      <c r="DL11" s="794">
        <v>3.6</v>
      </c>
      <c r="DM11" s="795"/>
      <c r="DN11" s="795"/>
      <c r="DO11" s="795"/>
      <c r="DP11" s="796"/>
      <c r="DQ11" s="794">
        <v>0.36</v>
      </c>
      <c r="DR11" s="795"/>
      <c r="DS11" s="795"/>
      <c r="DT11" s="795"/>
      <c r="DU11" s="796"/>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557</v>
      </c>
      <c r="BT12" s="789"/>
      <c r="BU12" s="789"/>
      <c r="BV12" s="789"/>
      <c r="BW12" s="789"/>
      <c r="BX12" s="789"/>
      <c r="BY12" s="789"/>
      <c r="BZ12" s="789"/>
      <c r="CA12" s="789"/>
      <c r="CB12" s="789"/>
      <c r="CC12" s="789"/>
      <c r="CD12" s="789"/>
      <c r="CE12" s="789"/>
      <c r="CF12" s="789"/>
      <c r="CG12" s="790"/>
      <c r="CH12" s="794">
        <v>54</v>
      </c>
      <c r="CI12" s="795"/>
      <c r="CJ12" s="795"/>
      <c r="CK12" s="795"/>
      <c r="CL12" s="796"/>
      <c r="CM12" s="794">
        <v>7879</v>
      </c>
      <c r="CN12" s="795"/>
      <c r="CO12" s="795"/>
      <c r="CP12" s="795"/>
      <c r="CQ12" s="796"/>
      <c r="CR12" s="794">
        <v>1.35</v>
      </c>
      <c r="CS12" s="795"/>
      <c r="CT12" s="795"/>
      <c r="CU12" s="795"/>
      <c r="CV12" s="796"/>
      <c r="CW12" s="794" t="s">
        <v>484</v>
      </c>
      <c r="CX12" s="795"/>
      <c r="CY12" s="795"/>
      <c r="CZ12" s="795"/>
      <c r="DA12" s="796"/>
      <c r="DB12" s="794" t="s">
        <v>484</v>
      </c>
      <c r="DC12" s="795"/>
      <c r="DD12" s="795"/>
      <c r="DE12" s="795"/>
      <c r="DF12" s="796"/>
      <c r="DG12" s="794" t="s">
        <v>484</v>
      </c>
      <c r="DH12" s="795"/>
      <c r="DI12" s="795"/>
      <c r="DJ12" s="795"/>
      <c r="DK12" s="796"/>
      <c r="DL12" s="794" t="s">
        <v>484</v>
      </c>
      <c r="DM12" s="795"/>
      <c r="DN12" s="795"/>
      <c r="DO12" s="795"/>
      <c r="DP12" s="796"/>
      <c r="DQ12" s="794" t="s">
        <v>484</v>
      </c>
      <c r="DR12" s="795"/>
      <c r="DS12" s="795"/>
      <c r="DT12" s="795"/>
      <c r="DU12" s="796"/>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794"/>
      <c r="CI13" s="795"/>
      <c r="CJ13" s="795"/>
      <c r="CK13" s="795"/>
      <c r="CL13" s="796"/>
      <c r="CM13" s="794"/>
      <c r="CN13" s="795"/>
      <c r="CO13" s="795"/>
      <c r="CP13" s="795"/>
      <c r="CQ13" s="796"/>
      <c r="CR13" s="794"/>
      <c r="CS13" s="795"/>
      <c r="CT13" s="795"/>
      <c r="CU13" s="795"/>
      <c r="CV13" s="796"/>
      <c r="CW13" s="794"/>
      <c r="CX13" s="795"/>
      <c r="CY13" s="795"/>
      <c r="CZ13" s="795"/>
      <c r="DA13" s="796"/>
      <c r="DB13" s="794"/>
      <c r="DC13" s="795"/>
      <c r="DD13" s="795"/>
      <c r="DE13" s="795"/>
      <c r="DF13" s="796"/>
      <c r="DG13" s="794"/>
      <c r="DH13" s="795"/>
      <c r="DI13" s="795"/>
      <c r="DJ13" s="795"/>
      <c r="DK13" s="796"/>
      <c r="DL13" s="794"/>
      <c r="DM13" s="795"/>
      <c r="DN13" s="795"/>
      <c r="DO13" s="795"/>
      <c r="DP13" s="796"/>
      <c r="DQ13" s="794"/>
      <c r="DR13" s="795"/>
      <c r="DS13" s="795"/>
      <c r="DT13" s="795"/>
      <c r="DU13" s="796"/>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794"/>
      <c r="CI14" s="795"/>
      <c r="CJ14" s="795"/>
      <c r="CK14" s="795"/>
      <c r="CL14" s="796"/>
      <c r="CM14" s="794"/>
      <c r="CN14" s="795"/>
      <c r="CO14" s="795"/>
      <c r="CP14" s="795"/>
      <c r="CQ14" s="796"/>
      <c r="CR14" s="794"/>
      <c r="CS14" s="795"/>
      <c r="CT14" s="795"/>
      <c r="CU14" s="795"/>
      <c r="CV14" s="796"/>
      <c r="CW14" s="794"/>
      <c r="CX14" s="795"/>
      <c r="CY14" s="795"/>
      <c r="CZ14" s="795"/>
      <c r="DA14" s="796"/>
      <c r="DB14" s="794"/>
      <c r="DC14" s="795"/>
      <c r="DD14" s="795"/>
      <c r="DE14" s="795"/>
      <c r="DF14" s="796"/>
      <c r="DG14" s="794"/>
      <c r="DH14" s="795"/>
      <c r="DI14" s="795"/>
      <c r="DJ14" s="795"/>
      <c r="DK14" s="796"/>
      <c r="DL14" s="794"/>
      <c r="DM14" s="795"/>
      <c r="DN14" s="795"/>
      <c r="DO14" s="795"/>
      <c r="DP14" s="796"/>
      <c r="DQ14" s="794"/>
      <c r="DR14" s="795"/>
      <c r="DS14" s="795"/>
      <c r="DT14" s="795"/>
      <c r="DU14" s="796"/>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794"/>
      <c r="CI15" s="795"/>
      <c r="CJ15" s="795"/>
      <c r="CK15" s="795"/>
      <c r="CL15" s="796"/>
      <c r="CM15" s="794"/>
      <c r="CN15" s="795"/>
      <c r="CO15" s="795"/>
      <c r="CP15" s="795"/>
      <c r="CQ15" s="796"/>
      <c r="CR15" s="794"/>
      <c r="CS15" s="795"/>
      <c r="CT15" s="795"/>
      <c r="CU15" s="795"/>
      <c r="CV15" s="796"/>
      <c r="CW15" s="794"/>
      <c r="CX15" s="795"/>
      <c r="CY15" s="795"/>
      <c r="CZ15" s="795"/>
      <c r="DA15" s="796"/>
      <c r="DB15" s="794"/>
      <c r="DC15" s="795"/>
      <c r="DD15" s="795"/>
      <c r="DE15" s="795"/>
      <c r="DF15" s="796"/>
      <c r="DG15" s="794"/>
      <c r="DH15" s="795"/>
      <c r="DI15" s="795"/>
      <c r="DJ15" s="795"/>
      <c r="DK15" s="796"/>
      <c r="DL15" s="794"/>
      <c r="DM15" s="795"/>
      <c r="DN15" s="795"/>
      <c r="DO15" s="795"/>
      <c r="DP15" s="796"/>
      <c r="DQ15" s="794"/>
      <c r="DR15" s="795"/>
      <c r="DS15" s="795"/>
      <c r="DT15" s="795"/>
      <c r="DU15" s="796"/>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794"/>
      <c r="CI16" s="795"/>
      <c r="CJ16" s="795"/>
      <c r="CK16" s="795"/>
      <c r="CL16" s="796"/>
      <c r="CM16" s="794"/>
      <c r="CN16" s="795"/>
      <c r="CO16" s="795"/>
      <c r="CP16" s="795"/>
      <c r="CQ16" s="796"/>
      <c r="CR16" s="794"/>
      <c r="CS16" s="795"/>
      <c r="CT16" s="795"/>
      <c r="CU16" s="795"/>
      <c r="CV16" s="796"/>
      <c r="CW16" s="794"/>
      <c r="CX16" s="795"/>
      <c r="CY16" s="795"/>
      <c r="CZ16" s="795"/>
      <c r="DA16" s="796"/>
      <c r="DB16" s="794"/>
      <c r="DC16" s="795"/>
      <c r="DD16" s="795"/>
      <c r="DE16" s="795"/>
      <c r="DF16" s="796"/>
      <c r="DG16" s="794"/>
      <c r="DH16" s="795"/>
      <c r="DI16" s="795"/>
      <c r="DJ16" s="795"/>
      <c r="DK16" s="796"/>
      <c r="DL16" s="794"/>
      <c r="DM16" s="795"/>
      <c r="DN16" s="795"/>
      <c r="DO16" s="795"/>
      <c r="DP16" s="796"/>
      <c r="DQ16" s="794"/>
      <c r="DR16" s="795"/>
      <c r="DS16" s="795"/>
      <c r="DT16" s="795"/>
      <c r="DU16" s="796"/>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794"/>
      <c r="CI17" s="795"/>
      <c r="CJ17" s="795"/>
      <c r="CK17" s="795"/>
      <c r="CL17" s="796"/>
      <c r="CM17" s="794"/>
      <c r="CN17" s="795"/>
      <c r="CO17" s="795"/>
      <c r="CP17" s="795"/>
      <c r="CQ17" s="796"/>
      <c r="CR17" s="794"/>
      <c r="CS17" s="795"/>
      <c r="CT17" s="795"/>
      <c r="CU17" s="795"/>
      <c r="CV17" s="796"/>
      <c r="CW17" s="794"/>
      <c r="CX17" s="795"/>
      <c r="CY17" s="795"/>
      <c r="CZ17" s="795"/>
      <c r="DA17" s="796"/>
      <c r="DB17" s="794"/>
      <c r="DC17" s="795"/>
      <c r="DD17" s="795"/>
      <c r="DE17" s="795"/>
      <c r="DF17" s="796"/>
      <c r="DG17" s="794"/>
      <c r="DH17" s="795"/>
      <c r="DI17" s="795"/>
      <c r="DJ17" s="795"/>
      <c r="DK17" s="796"/>
      <c r="DL17" s="794"/>
      <c r="DM17" s="795"/>
      <c r="DN17" s="795"/>
      <c r="DO17" s="795"/>
      <c r="DP17" s="796"/>
      <c r="DQ17" s="794"/>
      <c r="DR17" s="795"/>
      <c r="DS17" s="795"/>
      <c r="DT17" s="795"/>
      <c r="DU17" s="796"/>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794"/>
      <c r="CI18" s="795"/>
      <c r="CJ18" s="795"/>
      <c r="CK18" s="795"/>
      <c r="CL18" s="796"/>
      <c r="CM18" s="794"/>
      <c r="CN18" s="795"/>
      <c r="CO18" s="795"/>
      <c r="CP18" s="795"/>
      <c r="CQ18" s="796"/>
      <c r="CR18" s="794"/>
      <c r="CS18" s="795"/>
      <c r="CT18" s="795"/>
      <c r="CU18" s="795"/>
      <c r="CV18" s="796"/>
      <c r="CW18" s="794"/>
      <c r="CX18" s="795"/>
      <c r="CY18" s="795"/>
      <c r="CZ18" s="795"/>
      <c r="DA18" s="796"/>
      <c r="DB18" s="794"/>
      <c r="DC18" s="795"/>
      <c r="DD18" s="795"/>
      <c r="DE18" s="795"/>
      <c r="DF18" s="796"/>
      <c r="DG18" s="794"/>
      <c r="DH18" s="795"/>
      <c r="DI18" s="795"/>
      <c r="DJ18" s="795"/>
      <c r="DK18" s="796"/>
      <c r="DL18" s="794"/>
      <c r="DM18" s="795"/>
      <c r="DN18" s="795"/>
      <c r="DO18" s="795"/>
      <c r="DP18" s="796"/>
      <c r="DQ18" s="794"/>
      <c r="DR18" s="795"/>
      <c r="DS18" s="795"/>
      <c r="DT18" s="795"/>
      <c r="DU18" s="796"/>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794"/>
      <c r="CI19" s="795"/>
      <c r="CJ19" s="795"/>
      <c r="CK19" s="795"/>
      <c r="CL19" s="796"/>
      <c r="CM19" s="794"/>
      <c r="CN19" s="795"/>
      <c r="CO19" s="795"/>
      <c r="CP19" s="795"/>
      <c r="CQ19" s="796"/>
      <c r="CR19" s="794"/>
      <c r="CS19" s="795"/>
      <c r="CT19" s="795"/>
      <c r="CU19" s="795"/>
      <c r="CV19" s="796"/>
      <c r="CW19" s="794"/>
      <c r="CX19" s="795"/>
      <c r="CY19" s="795"/>
      <c r="CZ19" s="795"/>
      <c r="DA19" s="796"/>
      <c r="DB19" s="794"/>
      <c r="DC19" s="795"/>
      <c r="DD19" s="795"/>
      <c r="DE19" s="795"/>
      <c r="DF19" s="796"/>
      <c r="DG19" s="794"/>
      <c r="DH19" s="795"/>
      <c r="DI19" s="795"/>
      <c r="DJ19" s="795"/>
      <c r="DK19" s="796"/>
      <c r="DL19" s="794"/>
      <c r="DM19" s="795"/>
      <c r="DN19" s="795"/>
      <c r="DO19" s="795"/>
      <c r="DP19" s="796"/>
      <c r="DQ19" s="794"/>
      <c r="DR19" s="795"/>
      <c r="DS19" s="795"/>
      <c r="DT19" s="795"/>
      <c r="DU19" s="796"/>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794"/>
      <c r="CI20" s="795"/>
      <c r="CJ20" s="795"/>
      <c r="CK20" s="795"/>
      <c r="CL20" s="796"/>
      <c r="CM20" s="794"/>
      <c r="CN20" s="795"/>
      <c r="CO20" s="795"/>
      <c r="CP20" s="795"/>
      <c r="CQ20" s="796"/>
      <c r="CR20" s="794"/>
      <c r="CS20" s="795"/>
      <c r="CT20" s="795"/>
      <c r="CU20" s="795"/>
      <c r="CV20" s="796"/>
      <c r="CW20" s="794"/>
      <c r="CX20" s="795"/>
      <c r="CY20" s="795"/>
      <c r="CZ20" s="795"/>
      <c r="DA20" s="796"/>
      <c r="DB20" s="794"/>
      <c r="DC20" s="795"/>
      <c r="DD20" s="795"/>
      <c r="DE20" s="795"/>
      <c r="DF20" s="796"/>
      <c r="DG20" s="794"/>
      <c r="DH20" s="795"/>
      <c r="DI20" s="795"/>
      <c r="DJ20" s="795"/>
      <c r="DK20" s="796"/>
      <c r="DL20" s="794"/>
      <c r="DM20" s="795"/>
      <c r="DN20" s="795"/>
      <c r="DO20" s="795"/>
      <c r="DP20" s="796"/>
      <c r="DQ20" s="794"/>
      <c r="DR20" s="795"/>
      <c r="DS20" s="795"/>
      <c r="DT20" s="795"/>
      <c r="DU20" s="796"/>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794"/>
      <c r="CI21" s="795"/>
      <c r="CJ21" s="795"/>
      <c r="CK21" s="795"/>
      <c r="CL21" s="796"/>
      <c r="CM21" s="794"/>
      <c r="CN21" s="795"/>
      <c r="CO21" s="795"/>
      <c r="CP21" s="795"/>
      <c r="CQ21" s="796"/>
      <c r="CR21" s="794"/>
      <c r="CS21" s="795"/>
      <c r="CT21" s="795"/>
      <c r="CU21" s="795"/>
      <c r="CV21" s="796"/>
      <c r="CW21" s="794"/>
      <c r="CX21" s="795"/>
      <c r="CY21" s="795"/>
      <c r="CZ21" s="795"/>
      <c r="DA21" s="796"/>
      <c r="DB21" s="794"/>
      <c r="DC21" s="795"/>
      <c r="DD21" s="795"/>
      <c r="DE21" s="795"/>
      <c r="DF21" s="796"/>
      <c r="DG21" s="794"/>
      <c r="DH21" s="795"/>
      <c r="DI21" s="795"/>
      <c r="DJ21" s="795"/>
      <c r="DK21" s="796"/>
      <c r="DL21" s="794"/>
      <c r="DM21" s="795"/>
      <c r="DN21" s="795"/>
      <c r="DO21" s="795"/>
      <c r="DP21" s="796"/>
      <c r="DQ21" s="794"/>
      <c r="DR21" s="795"/>
      <c r="DS21" s="795"/>
      <c r="DT21" s="795"/>
      <c r="DU21" s="796"/>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794"/>
      <c r="CI22" s="795"/>
      <c r="CJ22" s="795"/>
      <c r="CK22" s="795"/>
      <c r="CL22" s="796"/>
      <c r="CM22" s="794"/>
      <c r="CN22" s="795"/>
      <c r="CO22" s="795"/>
      <c r="CP22" s="795"/>
      <c r="CQ22" s="796"/>
      <c r="CR22" s="794"/>
      <c r="CS22" s="795"/>
      <c r="CT22" s="795"/>
      <c r="CU22" s="795"/>
      <c r="CV22" s="796"/>
      <c r="CW22" s="794"/>
      <c r="CX22" s="795"/>
      <c r="CY22" s="795"/>
      <c r="CZ22" s="795"/>
      <c r="DA22" s="796"/>
      <c r="DB22" s="794"/>
      <c r="DC22" s="795"/>
      <c r="DD22" s="795"/>
      <c r="DE22" s="795"/>
      <c r="DF22" s="796"/>
      <c r="DG22" s="794"/>
      <c r="DH22" s="795"/>
      <c r="DI22" s="795"/>
      <c r="DJ22" s="795"/>
      <c r="DK22" s="796"/>
      <c r="DL22" s="794"/>
      <c r="DM22" s="795"/>
      <c r="DN22" s="795"/>
      <c r="DO22" s="795"/>
      <c r="DP22" s="796"/>
      <c r="DQ22" s="794"/>
      <c r="DR22" s="795"/>
      <c r="DS22" s="795"/>
      <c r="DT22" s="795"/>
      <c r="DU22" s="796"/>
      <c r="DV22" s="804"/>
      <c r="DW22" s="805"/>
      <c r="DX22" s="805"/>
      <c r="DY22" s="805"/>
      <c r="DZ22" s="806"/>
      <c r="EA22" s="207"/>
    </row>
    <row r="23" spans="1:131" s="208" customFormat="1" ht="26.25" customHeight="1" thickBot="1" x14ac:dyDescent="0.2">
      <c r="A23" s="217" t="s">
        <v>370</v>
      </c>
      <c r="B23" s="810" t="s">
        <v>371</v>
      </c>
      <c r="C23" s="811"/>
      <c r="D23" s="811"/>
      <c r="E23" s="811"/>
      <c r="F23" s="811"/>
      <c r="G23" s="811"/>
      <c r="H23" s="811"/>
      <c r="I23" s="811"/>
      <c r="J23" s="811"/>
      <c r="K23" s="811"/>
      <c r="L23" s="811"/>
      <c r="M23" s="811"/>
      <c r="N23" s="811"/>
      <c r="O23" s="811"/>
      <c r="P23" s="812"/>
      <c r="Q23" s="813">
        <f>SUM(Q7:U22)</f>
        <v>51920.79</v>
      </c>
      <c r="R23" s="814"/>
      <c r="S23" s="814"/>
      <c r="T23" s="814"/>
      <c r="U23" s="814"/>
      <c r="V23" s="814">
        <f t="shared" ref="V23" si="0">SUM(V7:Z22)</f>
        <v>51331.625</v>
      </c>
      <c r="W23" s="814"/>
      <c r="X23" s="814"/>
      <c r="Y23" s="814"/>
      <c r="Z23" s="814"/>
      <c r="AA23" s="814">
        <f t="shared" ref="AA23" si="1">SUM(AA7:AE22)</f>
        <v>589.16500000000087</v>
      </c>
      <c r="AB23" s="814"/>
      <c r="AC23" s="814"/>
      <c r="AD23" s="814"/>
      <c r="AE23" s="815"/>
      <c r="AF23" s="816">
        <v>548</v>
      </c>
      <c r="AG23" s="814"/>
      <c r="AH23" s="814"/>
      <c r="AI23" s="814"/>
      <c r="AJ23" s="817"/>
      <c r="AK23" s="818"/>
      <c r="AL23" s="819"/>
      <c r="AM23" s="819"/>
      <c r="AN23" s="819"/>
      <c r="AO23" s="819"/>
      <c r="AP23" s="814">
        <f>SUM(AP7:AT22)</f>
        <v>65595.072</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794"/>
      <c r="CI23" s="795"/>
      <c r="CJ23" s="795"/>
      <c r="CK23" s="795"/>
      <c r="CL23" s="796"/>
      <c r="CM23" s="794"/>
      <c r="CN23" s="795"/>
      <c r="CO23" s="795"/>
      <c r="CP23" s="795"/>
      <c r="CQ23" s="796"/>
      <c r="CR23" s="794"/>
      <c r="CS23" s="795"/>
      <c r="CT23" s="795"/>
      <c r="CU23" s="795"/>
      <c r="CV23" s="796"/>
      <c r="CW23" s="794"/>
      <c r="CX23" s="795"/>
      <c r="CY23" s="795"/>
      <c r="CZ23" s="795"/>
      <c r="DA23" s="796"/>
      <c r="DB23" s="794"/>
      <c r="DC23" s="795"/>
      <c r="DD23" s="795"/>
      <c r="DE23" s="795"/>
      <c r="DF23" s="796"/>
      <c r="DG23" s="794"/>
      <c r="DH23" s="795"/>
      <c r="DI23" s="795"/>
      <c r="DJ23" s="795"/>
      <c r="DK23" s="796"/>
      <c r="DL23" s="794"/>
      <c r="DM23" s="795"/>
      <c r="DN23" s="795"/>
      <c r="DO23" s="795"/>
      <c r="DP23" s="796"/>
      <c r="DQ23" s="794"/>
      <c r="DR23" s="795"/>
      <c r="DS23" s="795"/>
      <c r="DT23" s="795"/>
      <c r="DU23" s="796"/>
      <c r="DV23" s="804"/>
      <c r="DW23" s="805"/>
      <c r="DX23" s="805"/>
      <c r="DY23" s="805"/>
      <c r="DZ23" s="806"/>
      <c r="EA23" s="207"/>
    </row>
    <row r="24" spans="1:131" s="208" customFormat="1" ht="26.2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794"/>
      <c r="CI24" s="795"/>
      <c r="CJ24" s="795"/>
      <c r="CK24" s="795"/>
      <c r="CL24" s="796"/>
      <c r="CM24" s="794"/>
      <c r="CN24" s="795"/>
      <c r="CO24" s="795"/>
      <c r="CP24" s="795"/>
      <c r="CQ24" s="796"/>
      <c r="CR24" s="794"/>
      <c r="CS24" s="795"/>
      <c r="CT24" s="795"/>
      <c r="CU24" s="795"/>
      <c r="CV24" s="796"/>
      <c r="CW24" s="794"/>
      <c r="CX24" s="795"/>
      <c r="CY24" s="795"/>
      <c r="CZ24" s="795"/>
      <c r="DA24" s="796"/>
      <c r="DB24" s="794"/>
      <c r="DC24" s="795"/>
      <c r="DD24" s="795"/>
      <c r="DE24" s="795"/>
      <c r="DF24" s="796"/>
      <c r="DG24" s="794"/>
      <c r="DH24" s="795"/>
      <c r="DI24" s="795"/>
      <c r="DJ24" s="795"/>
      <c r="DK24" s="796"/>
      <c r="DL24" s="794"/>
      <c r="DM24" s="795"/>
      <c r="DN24" s="795"/>
      <c r="DO24" s="795"/>
      <c r="DP24" s="796"/>
      <c r="DQ24" s="794"/>
      <c r="DR24" s="795"/>
      <c r="DS24" s="795"/>
      <c r="DT24" s="795"/>
      <c r="DU24" s="796"/>
      <c r="DV24" s="804"/>
      <c r="DW24" s="805"/>
      <c r="DX24" s="805"/>
      <c r="DY24" s="805"/>
      <c r="DZ24" s="806"/>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794"/>
      <c r="CI25" s="795"/>
      <c r="CJ25" s="795"/>
      <c r="CK25" s="795"/>
      <c r="CL25" s="796"/>
      <c r="CM25" s="794"/>
      <c r="CN25" s="795"/>
      <c r="CO25" s="795"/>
      <c r="CP25" s="795"/>
      <c r="CQ25" s="796"/>
      <c r="CR25" s="794"/>
      <c r="CS25" s="795"/>
      <c r="CT25" s="795"/>
      <c r="CU25" s="795"/>
      <c r="CV25" s="796"/>
      <c r="CW25" s="794"/>
      <c r="CX25" s="795"/>
      <c r="CY25" s="795"/>
      <c r="CZ25" s="795"/>
      <c r="DA25" s="796"/>
      <c r="DB25" s="794"/>
      <c r="DC25" s="795"/>
      <c r="DD25" s="795"/>
      <c r="DE25" s="795"/>
      <c r="DF25" s="796"/>
      <c r="DG25" s="794"/>
      <c r="DH25" s="795"/>
      <c r="DI25" s="795"/>
      <c r="DJ25" s="795"/>
      <c r="DK25" s="796"/>
      <c r="DL25" s="794"/>
      <c r="DM25" s="795"/>
      <c r="DN25" s="795"/>
      <c r="DO25" s="795"/>
      <c r="DP25" s="796"/>
      <c r="DQ25" s="794"/>
      <c r="DR25" s="795"/>
      <c r="DS25" s="795"/>
      <c r="DT25" s="795"/>
      <c r="DU25" s="796"/>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794"/>
      <c r="CI26" s="795"/>
      <c r="CJ26" s="795"/>
      <c r="CK26" s="795"/>
      <c r="CL26" s="796"/>
      <c r="CM26" s="794"/>
      <c r="CN26" s="795"/>
      <c r="CO26" s="795"/>
      <c r="CP26" s="795"/>
      <c r="CQ26" s="796"/>
      <c r="CR26" s="794"/>
      <c r="CS26" s="795"/>
      <c r="CT26" s="795"/>
      <c r="CU26" s="795"/>
      <c r="CV26" s="796"/>
      <c r="CW26" s="794"/>
      <c r="CX26" s="795"/>
      <c r="CY26" s="795"/>
      <c r="CZ26" s="795"/>
      <c r="DA26" s="796"/>
      <c r="DB26" s="794"/>
      <c r="DC26" s="795"/>
      <c r="DD26" s="795"/>
      <c r="DE26" s="795"/>
      <c r="DF26" s="796"/>
      <c r="DG26" s="794"/>
      <c r="DH26" s="795"/>
      <c r="DI26" s="795"/>
      <c r="DJ26" s="795"/>
      <c r="DK26" s="796"/>
      <c r="DL26" s="794"/>
      <c r="DM26" s="795"/>
      <c r="DN26" s="795"/>
      <c r="DO26" s="795"/>
      <c r="DP26" s="796"/>
      <c r="DQ26" s="794"/>
      <c r="DR26" s="795"/>
      <c r="DS26" s="795"/>
      <c r="DT26" s="795"/>
      <c r="DU26" s="796"/>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794"/>
      <c r="CI27" s="795"/>
      <c r="CJ27" s="795"/>
      <c r="CK27" s="795"/>
      <c r="CL27" s="796"/>
      <c r="CM27" s="794"/>
      <c r="CN27" s="795"/>
      <c r="CO27" s="795"/>
      <c r="CP27" s="795"/>
      <c r="CQ27" s="796"/>
      <c r="CR27" s="794"/>
      <c r="CS27" s="795"/>
      <c r="CT27" s="795"/>
      <c r="CU27" s="795"/>
      <c r="CV27" s="796"/>
      <c r="CW27" s="794"/>
      <c r="CX27" s="795"/>
      <c r="CY27" s="795"/>
      <c r="CZ27" s="795"/>
      <c r="DA27" s="796"/>
      <c r="DB27" s="794"/>
      <c r="DC27" s="795"/>
      <c r="DD27" s="795"/>
      <c r="DE27" s="795"/>
      <c r="DF27" s="796"/>
      <c r="DG27" s="794"/>
      <c r="DH27" s="795"/>
      <c r="DI27" s="795"/>
      <c r="DJ27" s="795"/>
      <c r="DK27" s="796"/>
      <c r="DL27" s="794"/>
      <c r="DM27" s="795"/>
      <c r="DN27" s="795"/>
      <c r="DO27" s="795"/>
      <c r="DP27" s="796"/>
      <c r="DQ27" s="794"/>
      <c r="DR27" s="795"/>
      <c r="DS27" s="795"/>
      <c r="DT27" s="795"/>
      <c r="DU27" s="796"/>
      <c r="DV27" s="804"/>
      <c r="DW27" s="805"/>
      <c r="DX27" s="805"/>
      <c r="DY27" s="805"/>
      <c r="DZ27" s="806"/>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2">
        <v>12396.591</v>
      </c>
      <c r="R28" s="843"/>
      <c r="S28" s="843"/>
      <c r="T28" s="843"/>
      <c r="U28" s="843"/>
      <c r="V28" s="843">
        <v>12260.743</v>
      </c>
      <c r="W28" s="843"/>
      <c r="X28" s="843"/>
      <c r="Y28" s="843"/>
      <c r="Z28" s="843"/>
      <c r="AA28" s="843">
        <f>+Q28-V28</f>
        <v>135.84799999999996</v>
      </c>
      <c r="AB28" s="843"/>
      <c r="AC28" s="843"/>
      <c r="AD28" s="843"/>
      <c r="AE28" s="844"/>
      <c r="AF28" s="845">
        <v>136</v>
      </c>
      <c r="AG28" s="843"/>
      <c r="AH28" s="843"/>
      <c r="AI28" s="843"/>
      <c r="AJ28" s="846"/>
      <c r="AK28" s="847">
        <v>633.81299999999999</v>
      </c>
      <c r="AL28" s="838"/>
      <c r="AM28" s="838"/>
      <c r="AN28" s="838"/>
      <c r="AO28" s="838"/>
      <c r="AP28" s="838" t="s">
        <v>484</v>
      </c>
      <c r="AQ28" s="838"/>
      <c r="AR28" s="838"/>
      <c r="AS28" s="838"/>
      <c r="AT28" s="838"/>
      <c r="AU28" s="838" t="s">
        <v>484</v>
      </c>
      <c r="AV28" s="838"/>
      <c r="AW28" s="838"/>
      <c r="AX28" s="838"/>
      <c r="AY28" s="838"/>
      <c r="AZ28" s="839" t="s">
        <v>484</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794"/>
      <c r="CI28" s="795"/>
      <c r="CJ28" s="795"/>
      <c r="CK28" s="795"/>
      <c r="CL28" s="796"/>
      <c r="CM28" s="794"/>
      <c r="CN28" s="795"/>
      <c r="CO28" s="795"/>
      <c r="CP28" s="795"/>
      <c r="CQ28" s="796"/>
      <c r="CR28" s="794"/>
      <c r="CS28" s="795"/>
      <c r="CT28" s="795"/>
      <c r="CU28" s="795"/>
      <c r="CV28" s="796"/>
      <c r="CW28" s="794"/>
      <c r="CX28" s="795"/>
      <c r="CY28" s="795"/>
      <c r="CZ28" s="795"/>
      <c r="DA28" s="796"/>
      <c r="DB28" s="794"/>
      <c r="DC28" s="795"/>
      <c r="DD28" s="795"/>
      <c r="DE28" s="795"/>
      <c r="DF28" s="796"/>
      <c r="DG28" s="794"/>
      <c r="DH28" s="795"/>
      <c r="DI28" s="795"/>
      <c r="DJ28" s="795"/>
      <c r="DK28" s="796"/>
      <c r="DL28" s="794"/>
      <c r="DM28" s="795"/>
      <c r="DN28" s="795"/>
      <c r="DO28" s="795"/>
      <c r="DP28" s="796"/>
      <c r="DQ28" s="794"/>
      <c r="DR28" s="795"/>
      <c r="DS28" s="795"/>
      <c r="DT28" s="795"/>
      <c r="DU28" s="796"/>
      <c r="DV28" s="804"/>
      <c r="DW28" s="805"/>
      <c r="DX28" s="805"/>
      <c r="DY28" s="805"/>
      <c r="DZ28" s="806"/>
      <c r="EA28" s="199"/>
    </row>
    <row r="29" spans="1:131" s="200" customFormat="1" ht="26.25" customHeight="1" x14ac:dyDescent="0.15">
      <c r="A29" s="219">
        <v>2</v>
      </c>
      <c r="B29" s="775" t="s">
        <v>383</v>
      </c>
      <c r="C29" s="776"/>
      <c r="D29" s="776"/>
      <c r="E29" s="776"/>
      <c r="F29" s="776"/>
      <c r="G29" s="776"/>
      <c r="H29" s="776"/>
      <c r="I29" s="776"/>
      <c r="J29" s="776"/>
      <c r="K29" s="776"/>
      <c r="L29" s="776"/>
      <c r="M29" s="776"/>
      <c r="N29" s="776"/>
      <c r="O29" s="776"/>
      <c r="P29" s="777"/>
      <c r="Q29" s="778">
        <v>9670.1460000000006</v>
      </c>
      <c r="R29" s="779"/>
      <c r="S29" s="779"/>
      <c r="T29" s="779"/>
      <c r="U29" s="779"/>
      <c r="V29" s="779">
        <v>9445.4979999999996</v>
      </c>
      <c r="W29" s="779"/>
      <c r="X29" s="779"/>
      <c r="Y29" s="779"/>
      <c r="Z29" s="779"/>
      <c r="AA29" s="779">
        <f t="shared" ref="AA29:AA35" si="2">+Q29-V29</f>
        <v>224.64800000000105</v>
      </c>
      <c r="AB29" s="779"/>
      <c r="AC29" s="779"/>
      <c r="AD29" s="779"/>
      <c r="AE29" s="780"/>
      <c r="AF29" s="781">
        <v>225</v>
      </c>
      <c r="AG29" s="782"/>
      <c r="AH29" s="782"/>
      <c r="AI29" s="782"/>
      <c r="AJ29" s="783"/>
      <c r="AK29" s="850">
        <v>1293.6030000000001</v>
      </c>
      <c r="AL29" s="851"/>
      <c r="AM29" s="851"/>
      <c r="AN29" s="851"/>
      <c r="AO29" s="851"/>
      <c r="AP29" s="851">
        <v>6.3330000000000002</v>
      </c>
      <c r="AQ29" s="851"/>
      <c r="AR29" s="851"/>
      <c r="AS29" s="851"/>
      <c r="AT29" s="851"/>
      <c r="AU29" s="851" t="s">
        <v>484</v>
      </c>
      <c r="AV29" s="851"/>
      <c r="AW29" s="851"/>
      <c r="AX29" s="851"/>
      <c r="AY29" s="851"/>
      <c r="AZ29" s="852" t="s">
        <v>484</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794"/>
      <c r="CI29" s="795"/>
      <c r="CJ29" s="795"/>
      <c r="CK29" s="795"/>
      <c r="CL29" s="796"/>
      <c r="CM29" s="794"/>
      <c r="CN29" s="795"/>
      <c r="CO29" s="795"/>
      <c r="CP29" s="795"/>
      <c r="CQ29" s="796"/>
      <c r="CR29" s="794"/>
      <c r="CS29" s="795"/>
      <c r="CT29" s="795"/>
      <c r="CU29" s="795"/>
      <c r="CV29" s="796"/>
      <c r="CW29" s="794"/>
      <c r="CX29" s="795"/>
      <c r="CY29" s="795"/>
      <c r="CZ29" s="795"/>
      <c r="DA29" s="796"/>
      <c r="DB29" s="794"/>
      <c r="DC29" s="795"/>
      <c r="DD29" s="795"/>
      <c r="DE29" s="795"/>
      <c r="DF29" s="796"/>
      <c r="DG29" s="794"/>
      <c r="DH29" s="795"/>
      <c r="DI29" s="795"/>
      <c r="DJ29" s="795"/>
      <c r="DK29" s="796"/>
      <c r="DL29" s="794"/>
      <c r="DM29" s="795"/>
      <c r="DN29" s="795"/>
      <c r="DO29" s="795"/>
      <c r="DP29" s="796"/>
      <c r="DQ29" s="794"/>
      <c r="DR29" s="795"/>
      <c r="DS29" s="795"/>
      <c r="DT29" s="795"/>
      <c r="DU29" s="796"/>
      <c r="DV29" s="804"/>
      <c r="DW29" s="805"/>
      <c r="DX29" s="805"/>
      <c r="DY29" s="805"/>
      <c r="DZ29" s="806"/>
      <c r="EA29" s="199"/>
    </row>
    <row r="30" spans="1:131" s="200" customFormat="1" ht="26.25" customHeight="1" x14ac:dyDescent="0.15">
      <c r="A30" s="219">
        <v>3</v>
      </c>
      <c r="B30" s="775" t="s">
        <v>384</v>
      </c>
      <c r="C30" s="776"/>
      <c r="D30" s="776"/>
      <c r="E30" s="776"/>
      <c r="F30" s="776"/>
      <c r="G30" s="776"/>
      <c r="H30" s="776"/>
      <c r="I30" s="776"/>
      <c r="J30" s="776"/>
      <c r="K30" s="776"/>
      <c r="L30" s="776"/>
      <c r="M30" s="776"/>
      <c r="N30" s="776"/>
      <c r="O30" s="776"/>
      <c r="P30" s="777"/>
      <c r="Q30" s="778">
        <v>1298.376</v>
      </c>
      <c r="R30" s="779"/>
      <c r="S30" s="779"/>
      <c r="T30" s="779"/>
      <c r="U30" s="779"/>
      <c r="V30" s="779">
        <v>1295.1790000000001</v>
      </c>
      <c r="W30" s="779"/>
      <c r="X30" s="779"/>
      <c r="Y30" s="779"/>
      <c r="Z30" s="779"/>
      <c r="AA30" s="779">
        <f t="shared" si="2"/>
        <v>3.196999999999889</v>
      </c>
      <c r="AB30" s="779"/>
      <c r="AC30" s="779"/>
      <c r="AD30" s="779"/>
      <c r="AE30" s="780"/>
      <c r="AF30" s="781">
        <v>3</v>
      </c>
      <c r="AG30" s="782"/>
      <c r="AH30" s="782"/>
      <c r="AI30" s="782"/>
      <c r="AJ30" s="783"/>
      <c r="AK30" s="850">
        <v>318.50599999999997</v>
      </c>
      <c r="AL30" s="851"/>
      <c r="AM30" s="851"/>
      <c r="AN30" s="851"/>
      <c r="AO30" s="851"/>
      <c r="AP30" s="851" t="s">
        <v>484</v>
      </c>
      <c r="AQ30" s="851"/>
      <c r="AR30" s="851"/>
      <c r="AS30" s="851"/>
      <c r="AT30" s="851"/>
      <c r="AU30" s="851" t="s">
        <v>484</v>
      </c>
      <c r="AV30" s="851"/>
      <c r="AW30" s="851"/>
      <c r="AX30" s="851"/>
      <c r="AY30" s="851"/>
      <c r="AZ30" s="852" t="s">
        <v>484</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794"/>
      <c r="CI30" s="795"/>
      <c r="CJ30" s="795"/>
      <c r="CK30" s="795"/>
      <c r="CL30" s="796"/>
      <c r="CM30" s="794"/>
      <c r="CN30" s="795"/>
      <c r="CO30" s="795"/>
      <c r="CP30" s="795"/>
      <c r="CQ30" s="796"/>
      <c r="CR30" s="794"/>
      <c r="CS30" s="795"/>
      <c r="CT30" s="795"/>
      <c r="CU30" s="795"/>
      <c r="CV30" s="796"/>
      <c r="CW30" s="794"/>
      <c r="CX30" s="795"/>
      <c r="CY30" s="795"/>
      <c r="CZ30" s="795"/>
      <c r="DA30" s="796"/>
      <c r="DB30" s="794"/>
      <c r="DC30" s="795"/>
      <c r="DD30" s="795"/>
      <c r="DE30" s="795"/>
      <c r="DF30" s="796"/>
      <c r="DG30" s="794"/>
      <c r="DH30" s="795"/>
      <c r="DI30" s="795"/>
      <c r="DJ30" s="795"/>
      <c r="DK30" s="796"/>
      <c r="DL30" s="794"/>
      <c r="DM30" s="795"/>
      <c r="DN30" s="795"/>
      <c r="DO30" s="795"/>
      <c r="DP30" s="796"/>
      <c r="DQ30" s="794"/>
      <c r="DR30" s="795"/>
      <c r="DS30" s="795"/>
      <c r="DT30" s="795"/>
      <c r="DU30" s="796"/>
      <c r="DV30" s="804"/>
      <c r="DW30" s="805"/>
      <c r="DX30" s="805"/>
      <c r="DY30" s="805"/>
      <c r="DZ30" s="806"/>
      <c r="EA30" s="199"/>
    </row>
    <row r="31" spans="1:131" s="200" customFormat="1" ht="26.25" customHeight="1" x14ac:dyDescent="0.15">
      <c r="A31" s="219">
        <v>4</v>
      </c>
      <c r="B31" s="775" t="s">
        <v>385</v>
      </c>
      <c r="C31" s="776"/>
      <c r="D31" s="776"/>
      <c r="E31" s="776"/>
      <c r="F31" s="776"/>
      <c r="G31" s="776"/>
      <c r="H31" s="776"/>
      <c r="I31" s="776"/>
      <c r="J31" s="776"/>
      <c r="K31" s="776"/>
      <c r="L31" s="776"/>
      <c r="M31" s="776"/>
      <c r="N31" s="776"/>
      <c r="O31" s="776"/>
      <c r="P31" s="777"/>
      <c r="Q31" s="778">
        <v>2448.998</v>
      </c>
      <c r="R31" s="779"/>
      <c r="S31" s="779"/>
      <c r="T31" s="779"/>
      <c r="U31" s="779"/>
      <c r="V31" s="779">
        <v>2004.3989999999999</v>
      </c>
      <c r="W31" s="779"/>
      <c r="X31" s="779"/>
      <c r="Y31" s="779"/>
      <c r="Z31" s="779"/>
      <c r="AA31" s="779">
        <f t="shared" si="2"/>
        <v>444.59900000000016</v>
      </c>
      <c r="AB31" s="779"/>
      <c r="AC31" s="779"/>
      <c r="AD31" s="779"/>
      <c r="AE31" s="780"/>
      <c r="AF31" s="781">
        <v>2077</v>
      </c>
      <c r="AG31" s="782"/>
      <c r="AH31" s="782"/>
      <c r="AI31" s="782"/>
      <c r="AJ31" s="783"/>
      <c r="AK31" s="850">
        <v>57781</v>
      </c>
      <c r="AL31" s="851"/>
      <c r="AM31" s="851"/>
      <c r="AN31" s="851"/>
      <c r="AO31" s="851"/>
      <c r="AP31" s="851">
        <v>3672.8110000000001</v>
      </c>
      <c r="AQ31" s="851"/>
      <c r="AR31" s="851"/>
      <c r="AS31" s="851"/>
      <c r="AT31" s="851"/>
      <c r="AU31" s="851">
        <v>139.566</v>
      </c>
      <c r="AV31" s="851"/>
      <c r="AW31" s="851"/>
      <c r="AX31" s="851"/>
      <c r="AY31" s="851"/>
      <c r="AZ31" s="852" t="s">
        <v>484</v>
      </c>
      <c r="BA31" s="852"/>
      <c r="BB31" s="852"/>
      <c r="BC31" s="852"/>
      <c r="BD31" s="852"/>
      <c r="BE31" s="848" t="s">
        <v>386</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794"/>
      <c r="CI31" s="795"/>
      <c r="CJ31" s="795"/>
      <c r="CK31" s="795"/>
      <c r="CL31" s="796"/>
      <c r="CM31" s="794"/>
      <c r="CN31" s="795"/>
      <c r="CO31" s="795"/>
      <c r="CP31" s="795"/>
      <c r="CQ31" s="796"/>
      <c r="CR31" s="794"/>
      <c r="CS31" s="795"/>
      <c r="CT31" s="795"/>
      <c r="CU31" s="795"/>
      <c r="CV31" s="796"/>
      <c r="CW31" s="794"/>
      <c r="CX31" s="795"/>
      <c r="CY31" s="795"/>
      <c r="CZ31" s="795"/>
      <c r="DA31" s="796"/>
      <c r="DB31" s="794"/>
      <c r="DC31" s="795"/>
      <c r="DD31" s="795"/>
      <c r="DE31" s="795"/>
      <c r="DF31" s="796"/>
      <c r="DG31" s="794"/>
      <c r="DH31" s="795"/>
      <c r="DI31" s="795"/>
      <c r="DJ31" s="795"/>
      <c r="DK31" s="796"/>
      <c r="DL31" s="794"/>
      <c r="DM31" s="795"/>
      <c r="DN31" s="795"/>
      <c r="DO31" s="795"/>
      <c r="DP31" s="796"/>
      <c r="DQ31" s="794"/>
      <c r="DR31" s="795"/>
      <c r="DS31" s="795"/>
      <c r="DT31" s="795"/>
      <c r="DU31" s="796"/>
      <c r="DV31" s="804"/>
      <c r="DW31" s="805"/>
      <c r="DX31" s="805"/>
      <c r="DY31" s="805"/>
      <c r="DZ31" s="806"/>
      <c r="EA31" s="199"/>
    </row>
    <row r="32" spans="1:131" s="200" customFormat="1" ht="26.25" customHeight="1" x14ac:dyDescent="0.15">
      <c r="A32" s="219">
        <v>5</v>
      </c>
      <c r="B32" s="775" t="s">
        <v>387</v>
      </c>
      <c r="C32" s="776"/>
      <c r="D32" s="776"/>
      <c r="E32" s="776"/>
      <c r="F32" s="776"/>
      <c r="G32" s="776"/>
      <c r="H32" s="776"/>
      <c r="I32" s="776"/>
      <c r="J32" s="776"/>
      <c r="K32" s="776"/>
      <c r="L32" s="776"/>
      <c r="M32" s="776"/>
      <c r="N32" s="776"/>
      <c r="O32" s="776"/>
      <c r="P32" s="777"/>
      <c r="Q32" s="778">
        <f>3531.896+90.826</f>
        <v>3622.7220000000002</v>
      </c>
      <c r="R32" s="779"/>
      <c r="S32" s="779"/>
      <c r="T32" s="779"/>
      <c r="U32" s="779"/>
      <c r="V32" s="779">
        <f>3672.066+78.908</f>
        <v>3750.9739999999997</v>
      </c>
      <c r="W32" s="779"/>
      <c r="X32" s="779"/>
      <c r="Y32" s="779"/>
      <c r="Z32" s="779"/>
      <c r="AA32" s="779">
        <f t="shared" si="2"/>
        <v>-128.2519999999995</v>
      </c>
      <c r="AB32" s="779"/>
      <c r="AC32" s="779"/>
      <c r="AD32" s="779"/>
      <c r="AE32" s="780"/>
      <c r="AF32" s="781">
        <v>517</v>
      </c>
      <c r="AG32" s="782"/>
      <c r="AH32" s="782"/>
      <c r="AI32" s="782"/>
      <c r="AJ32" s="783"/>
      <c r="AK32" s="850">
        <v>2149.7750000000001</v>
      </c>
      <c r="AL32" s="851"/>
      <c r="AM32" s="851"/>
      <c r="AN32" s="851"/>
      <c r="AO32" s="851"/>
      <c r="AP32" s="851">
        <f>46186.588+1146.647</f>
        <v>47333.235000000001</v>
      </c>
      <c r="AQ32" s="851"/>
      <c r="AR32" s="851"/>
      <c r="AS32" s="851"/>
      <c r="AT32" s="851"/>
      <c r="AU32" s="851">
        <v>33180.597000000002</v>
      </c>
      <c r="AV32" s="851"/>
      <c r="AW32" s="851"/>
      <c r="AX32" s="851"/>
      <c r="AY32" s="851"/>
      <c r="AZ32" s="852" t="s">
        <v>484</v>
      </c>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794"/>
      <c r="CI32" s="795"/>
      <c r="CJ32" s="795"/>
      <c r="CK32" s="795"/>
      <c r="CL32" s="796"/>
      <c r="CM32" s="794"/>
      <c r="CN32" s="795"/>
      <c r="CO32" s="795"/>
      <c r="CP32" s="795"/>
      <c r="CQ32" s="796"/>
      <c r="CR32" s="794"/>
      <c r="CS32" s="795"/>
      <c r="CT32" s="795"/>
      <c r="CU32" s="795"/>
      <c r="CV32" s="796"/>
      <c r="CW32" s="794"/>
      <c r="CX32" s="795"/>
      <c r="CY32" s="795"/>
      <c r="CZ32" s="795"/>
      <c r="DA32" s="796"/>
      <c r="DB32" s="794"/>
      <c r="DC32" s="795"/>
      <c r="DD32" s="795"/>
      <c r="DE32" s="795"/>
      <c r="DF32" s="796"/>
      <c r="DG32" s="794"/>
      <c r="DH32" s="795"/>
      <c r="DI32" s="795"/>
      <c r="DJ32" s="795"/>
      <c r="DK32" s="796"/>
      <c r="DL32" s="794"/>
      <c r="DM32" s="795"/>
      <c r="DN32" s="795"/>
      <c r="DO32" s="795"/>
      <c r="DP32" s="796"/>
      <c r="DQ32" s="794"/>
      <c r="DR32" s="795"/>
      <c r="DS32" s="795"/>
      <c r="DT32" s="795"/>
      <c r="DU32" s="796"/>
      <c r="DV32" s="804"/>
      <c r="DW32" s="805"/>
      <c r="DX32" s="805"/>
      <c r="DY32" s="805"/>
      <c r="DZ32" s="806"/>
      <c r="EA32" s="199"/>
    </row>
    <row r="33" spans="1:131" s="200" customFormat="1" ht="26.25" customHeight="1" x14ac:dyDescent="0.15">
      <c r="A33" s="219">
        <v>6</v>
      </c>
      <c r="B33" s="775" t="s">
        <v>388</v>
      </c>
      <c r="C33" s="776"/>
      <c r="D33" s="776"/>
      <c r="E33" s="776"/>
      <c r="F33" s="776"/>
      <c r="G33" s="776"/>
      <c r="H33" s="776"/>
      <c r="I33" s="776"/>
      <c r="J33" s="776"/>
      <c r="K33" s="776"/>
      <c r="L33" s="776"/>
      <c r="M33" s="776"/>
      <c r="N33" s="776"/>
      <c r="O33" s="776"/>
      <c r="P33" s="777"/>
      <c r="Q33" s="778">
        <v>8118.2510000000002</v>
      </c>
      <c r="R33" s="779"/>
      <c r="S33" s="779"/>
      <c r="T33" s="779"/>
      <c r="U33" s="779"/>
      <c r="V33" s="779">
        <v>8053.1689999999999</v>
      </c>
      <c r="W33" s="779"/>
      <c r="X33" s="779"/>
      <c r="Y33" s="779"/>
      <c r="Z33" s="779"/>
      <c r="AA33" s="779">
        <f t="shared" si="2"/>
        <v>65.082000000000335</v>
      </c>
      <c r="AB33" s="779"/>
      <c r="AC33" s="779"/>
      <c r="AD33" s="779"/>
      <c r="AE33" s="780"/>
      <c r="AF33" s="781">
        <v>2993</v>
      </c>
      <c r="AG33" s="782"/>
      <c r="AH33" s="782"/>
      <c r="AI33" s="782"/>
      <c r="AJ33" s="783"/>
      <c r="AK33" s="850">
        <v>620.61900000000003</v>
      </c>
      <c r="AL33" s="851"/>
      <c r="AM33" s="851"/>
      <c r="AN33" s="851"/>
      <c r="AO33" s="851"/>
      <c r="AP33" s="851">
        <v>3900.8649999999998</v>
      </c>
      <c r="AQ33" s="851"/>
      <c r="AR33" s="851"/>
      <c r="AS33" s="851"/>
      <c r="AT33" s="851"/>
      <c r="AU33" s="851">
        <v>2473.1480000000001</v>
      </c>
      <c r="AV33" s="851"/>
      <c r="AW33" s="851"/>
      <c r="AX33" s="851"/>
      <c r="AY33" s="851"/>
      <c r="AZ33" s="852" t="s">
        <v>484</v>
      </c>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794"/>
      <c r="CI33" s="795"/>
      <c r="CJ33" s="795"/>
      <c r="CK33" s="795"/>
      <c r="CL33" s="796"/>
      <c r="CM33" s="794"/>
      <c r="CN33" s="795"/>
      <c r="CO33" s="795"/>
      <c r="CP33" s="795"/>
      <c r="CQ33" s="796"/>
      <c r="CR33" s="794"/>
      <c r="CS33" s="795"/>
      <c r="CT33" s="795"/>
      <c r="CU33" s="795"/>
      <c r="CV33" s="796"/>
      <c r="CW33" s="794"/>
      <c r="CX33" s="795"/>
      <c r="CY33" s="795"/>
      <c r="CZ33" s="795"/>
      <c r="DA33" s="796"/>
      <c r="DB33" s="794"/>
      <c r="DC33" s="795"/>
      <c r="DD33" s="795"/>
      <c r="DE33" s="795"/>
      <c r="DF33" s="796"/>
      <c r="DG33" s="794"/>
      <c r="DH33" s="795"/>
      <c r="DI33" s="795"/>
      <c r="DJ33" s="795"/>
      <c r="DK33" s="796"/>
      <c r="DL33" s="794"/>
      <c r="DM33" s="795"/>
      <c r="DN33" s="795"/>
      <c r="DO33" s="795"/>
      <c r="DP33" s="796"/>
      <c r="DQ33" s="794"/>
      <c r="DR33" s="795"/>
      <c r="DS33" s="795"/>
      <c r="DT33" s="795"/>
      <c r="DU33" s="796"/>
      <c r="DV33" s="804"/>
      <c r="DW33" s="805"/>
      <c r="DX33" s="805"/>
      <c r="DY33" s="805"/>
      <c r="DZ33" s="806"/>
      <c r="EA33" s="199"/>
    </row>
    <row r="34" spans="1:131" s="200" customFormat="1" ht="26.25" customHeight="1" x14ac:dyDescent="0.15">
      <c r="A34" s="219">
        <v>7</v>
      </c>
      <c r="B34" s="775" t="s">
        <v>389</v>
      </c>
      <c r="C34" s="776"/>
      <c r="D34" s="776"/>
      <c r="E34" s="776"/>
      <c r="F34" s="776"/>
      <c r="G34" s="776"/>
      <c r="H34" s="776"/>
      <c r="I34" s="776"/>
      <c r="J34" s="776"/>
      <c r="K34" s="776"/>
      <c r="L34" s="776"/>
      <c r="M34" s="776"/>
      <c r="N34" s="776"/>
      <c r="O34" s="776"/>
      <c r="P34" s="777"/>
      <c r="Q34" s="778">
        <f>15.842+19.619</f>
        <v>35.460999999999999</v>
      </c>
      <c r="R34" s="779"/>
      <c r="S34" s="779"/>
      <c r="T34" s="779"/>
      <c r="U34" s="779"/>
      <c r="V34" s="779">
        <f>9.567+16.919</f>
        <v>26.486000000000001</v>
      </c>
      <c r="W34" s="779"/>
      <c r="X34" s="779"/>
      <c r="Y34" s="779"/>
      <c r="Z34" s="779"/>
      <c r="AA34" s="779">
        <f t="shared" si="2"/>
        <v>8.9749999999999979</v>
      </c>
      <c r="AB34" s="779"/>
      <c r="AC34" s="779"/>
      <c r="AD34" s="779"/>
      <c r="AE34" s="780"/>
      <c r="AF34" s="781">
        <v>9</v>
      </c>
      <c r="AG34" s="782"/>
      <c r="AH34" s="782"/>
      <c r="AI34" s="782"/>
      <c r="AJ34" s="783"/>
      <c r="AK34" s="850">
        <v>11.468999999999999</v>
      </c>
      <c r="AL34" s="851"/>
      <c r="AM34" s="851"/>
      <c r="AN34" s="851"/>
      <c r="AO34" s="851"/>
      <c r="AP34" s="851">
        <v>212.81</v>
      </c>
      <c r="AQ34" s="851"/>
      <c r="AR34" s="851"/>
      <c r="AS34" s="851"/>
      <c r="AT34" s="851"/>
      <c r="AU34" s="851">
        <v>204.297</v>
      </c>
      <c r="AV34" s="851"/>
      <c r="AW34" s="851"/>
      <c r="AX34" s="851"/>
      <c r="AY34" s="851"/>
      <c r="AZ34" s="852" t="s">
        <v>484</v>
      </c>
      <c r="BA34" s="852"/>
      <c r="BB34" s="852"/>
      <c r="BC34" s="852"/>
      <c r="BD34" s="852"/>
      <c r="BE34" s="848" t="s">
        <v>390</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794"/>
      <c r="CI34" s="795"/>
      <c r="CJ34" s="795"/>
      <c r="CK34" s="795"/>
      <c r="CL34" s="796"/>
      <c r="CM34" s="794"/>
      <c r="CN34" s="795"/>
      <c r="CO34" s="795"/>
      <c r="CP34" s="795"/>
      <c r="CQ34" s="796"/>
      <c r="CR34" s="794"/>
      <c r="CS34" s="795"/>
      <c r="CT34" s="795"/>
      <c r="CU34" s="795"/>
      <c r="CV34" s="796"/>
      <c r="CW34" s="794"/>
      <c r="CX34" s="795"/>
      <c r="CY34" s="795"/>
      <c r="CZ34" s="795"/>
      <c r="DA34" s="796"/>
      <c r="DB34" s="794"/>
      <c r="DC34" s="795"/>
      <c r="DD34" s="795"/>
      <c r="DE34" s="795"/>
      <c r="DF34" s="796"/>
      <c r="DG34" s="794"/>
      <c r="DH34" s="795"/>
      <c r="DI34" s="795"/>
      <c r="DJ34" s="795"/>
      <c r="DK34" s="796"/>
      <c r="DL34" s="794"/>
      <c r="DM34" s="795"/>
      <c r="DN34" s="795"/>
      <c r="DO34" s="795"/>
      <c r="DP34" s="796"/>
      <c r="DQ34" s="794"/>
      <c r="DR34" s="795"/>
      <c r="DS34" s="795"/>
      <c r="DT34" s="795"/>
      <c r="DU34" s="796"/>
      <c r="DV34" s="804"/>
      <c r="DW34" s="805"/>
      <c r="DX34" s="805"/>
      <c r="DY34" s="805"/>
      <c r="DZ34" s="806"/>
      <c r="EA34" s="199"/>
    </row>
    <row r="35" spans="1:131" s="200" customFormat="1" ht="26.25" customHeight="1" x14ac:dyDescent="0.15">
      <c r="A35" s="219">
        <v>8</v>
      </c>
      <c r="B35" s="775" t="s">
        <v>391</v>
      </c>
      <c r="C35" s="776"/>
      <c r="D35" s="776"/>
      <c r="E35" s="776"/>
      <c r="F35" s="776"/>
      <c r="G35" s="776"/>
      <c r="H35" s="776"/>
      <c r="I35" s="776"/>
      <c r="J35" s="776"/>
      <c r="K35" s="776"/>
      <c r="L35" s="776"/>
      <c r="M35" s="776"/>
      <c r="N35" s="776"/>
      <c r="O35" s="776"/>
      <c r="P35" s="777"/>
      <c r="Q35" s="778">
        <f>244.886+299.986</f>
        <v>544.87199999999996</v>
      </c>
      <c r="R35" s="779"/>
      <c r="S35" s="779"/>
      <c r="T35" s="779"/>
      <c r="U35" s="779"/>
      <c r="V35" s="779">
        <f>105.057+354.231</f>
        <v>459.28800000000001</v>
      </c>
      <c r="W35" s="779"/>
      <c r="X35" s="779"/>
      <c r="Y35" s="779"/>
      <c r="Z35" s="779"/>
      <c r="AA35" s="779">
        <f t="shared" si="2"/>
        <v>85.583999999999946</v>
      </c>
      <c r="AB35" s="779"/>
      <c r="AC35" s="779"/>
      <c r="AD35" s="779"/>
      <c r="AE35" s="780"/>
      <c r="AF35" s="781">
        <v>86</v>
      </c>
      <c r="AG35" s="782"/>
      <c r="AH35" s="782"/>
      <c r="AI35" s="782"/>
      <c r="AJ35" s="783"/>
      <c r="AK35" s="850">
        <v>176.453</v>
      </c>
      <c r="AL35" s="851"/>
      <c r="AM35" s="851"/>
      <c r="AN35" s="851"/>
      <c r="AO35" s="851"/>
      <c r="AP35" s="851">
        <v>3444.5830000000001</v>
      </c>
      <c r="AQ35" s="851"/>
      <c r="AR35" s="851"/>
      <c r="AS35" s="851"/>
      <c r="AT35" s="851"/>
      <c r="AU35" s="851">
        <v>2455.9870000000001</v>
      </c>
      <c r="AV35" s="851"/>
      <c r="AW35" s="851"/>
      <c r="AX35" s="851"/>
      <c r="AY35" s="851"/>
      <c r="AZ35" s="852" t="s">
        <v>484</v>
      </c>
      <c r="BA35" s="852"/>
      <c r="BB35" s="852"/>
      <c r="BC35" s="852"/>
      <c r="BD35" s="852"/>
      <c r="BE35" s="848" t="s">
        <v>390</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794"/>
      <c r="CI35" s="795"/>
      <c r="CJ35" s="795"/>
      <c r="CK35" s="795"/>
      <c r="CL35" s="796"/>
      <c r="CM35" s="794"/>
      <c r="CN35" s="795"/>
      <c r="CO35" s="795"/>
      <c r="CP35" s="795"/>
      <c r="CQ35" s="796"/>
      <c r="CR35" s="794"/>
      <c r="CS35" s="795"/>
      <c r="CT35" s="795"/>
      <c r="CU35" s="795"/>
      <c r="CV35" s="796"/>
      <c r="CW35" s="794"/>
      <c r="CX35" s="795"/>
      <c r="CY35" s="795"/>
      <c r="CZ35" s="795"/>
      <c r="DA35" s="796"/>
      <c r="DB35" s="794"/>
      <c r="DC35" s="795"/>
      <c r="DD35" s="795"/>
      <c r="DE35" s="795"/>
      <c r="DF35" s="796"/>
      <c r="DG35" s="794"/>
      <c r="DH35" s="795"/>
      <c r="DI35" s="795"/>
      <c r="DJ35" s="795"/>
      <c r="DK35" s="796"/>
      <c r="DL35" s="794"/>
      <c r="DM35" s="795"/>
      <c r="DN35" s="795"/>
      <c r="DO35" s="795"/>
      <c r="DP35" s="796"/>
      <c r="DQ35" s="794"/>
      <c r="DR35" s="795"/>
      <c r="DS35" s="795"/>
      <c r="DT35" s="795"/>
      <c r="DU35" s="796"/>
      <c r="DV35" s="804"/>
      <c r="DW35" s="805"/>
      <c r="DX35" s="805"/>
      <c r="DY35" s="805"/>
      <c r="DZ35" s="806"/>
      <c r="EA35" s="199"/>
    </row>
    <row r="36" spans="1:131" s="200" customFormat="1" ht="26.25" customHeight="1" x14ac:dyDescent="0.15">
      <c r="A36" s="219">
        <v>9</v>
      </c>
      <c r="B36" s="775" t="s">
        <v>392</v>
      </c>
      <c r="C36" s="776"/>
      <c r="D36" s="776"/>
      <c r="E36" s="776"/>
      <c r="F36" s="776"/>
      <c r="G36" s="776"/>
      <c r="H36" s="776"/>
      <c r="I36" s="776"/>
      <c r="J36" s="776"/>
      <c r="K36" s="776"/>
      <c r="L36" s="776"/>
      <c r="M36" s="776"/>
      <c r="N36" s="776"/>
      <c r="O36" s="776"/>
      <c r="P36" s="777"/>
      <c r="Q36" s="778">
        <v>237.59</v>
      </c>
      <c r="R36" s="779"/>
      <c r="S36" s="779"/>
      <c r="T36" s="779"/>
      <c r="U36" s="779"/>
      <c r="V36" s="779">
        <v>237.59</v>
      </c>
      <c r="W36" s="779"/>
      <c r="X36" s="779"/>
      <c r="Y36" s="779"/>
      <c r="Z36" s="779"/>
      <c r="AA36" s="779" t="s">
        <v>484</v>
      </c>
      <c r="AB36" s="779"/>
      <c r="AC36" s="779"/>
      <c r="AD36" s="779"/>
      <c r="AE36" s="780"/>
      <c r="AF36" s="781" t="s">
        <v>540</v>
      </c>
      <c r="AG36" s="782"/>
      <c r="AH36" s="782"/>
      <c r="AI36" s="782"/>
      <c r="AJ36" s="783"/>
      <c r="AK36" s="850">
        <v>0.09</v>
      </c>
      <c r="AL36" s="851"/>
      <c r="AM36" s="851"/>
      <c r="AN36" s="851"/>
      <c r="AO36" s="851"/>
      <c r="AP36" s="851">
        <v>286.89999999999998</v>
      </c>
      <c r="AQ36" s="851"/>
      <c r="AR36" s="851"/>
      <c r="AS36" s="851"/>
      <c r="AT36" s="851"/>
      <c r="AU36" s="851" t="s">
        <v>484</v>
      </c>
      <c r="AV36" s="851"/>
      <c r="AW36" s="851"/>
      <c r="AX36" s="851"/>
      <c r="AY36" s="851"/>
      <c r="AZ36" s="852" t="s">
        <v>484</v>
      </c>
      <c r="BA36" s="852"/>
      <c r="BB36" s="852"/>
      <c r="BC36" s="852"/>
      <c r="BD36" s="852"/>
      <c r="BE36" s="848" t="s">
        <v>390</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794"/>
      <c r="CI36" s="795"/>
      <c r="CJ36" s="795"/>
      <c r="CK36" s="795"/>
      <c r="CL36" s="796"/>
      <c r="CM36" s="794"/>
      <c r="CN36" s="795"/>
      <c r="CO36" s="795"/>
      <c r="CP36" s="795"/>
      <c r="CQ36" s="796"/>
      <c r="CR36" s="794"/>
      <c r="CS36" s="795"/>
      <c r="CT36" s="795"/>
      <c r="CU36" s="795"/>
      <c r="CV36" s="796"/>
      <c r="CW36" s="794"/>
      <c r="CX36" s="795"/>
      <c r="CY36" s="795"/>
      <c r="CZ36" s="795"/>
      <c r="DA36" s="796"/>
      <c r="DB36" s="794"/>
      <c r="DC36" s="795"/>
      <c r="DD36" s="795"/>
      <c r="DE36" s="795"/>
      <c r="DF36" s="796"/>
      <c r="DG36" s="794"/>
      <c r="DH36" s="795"/>
      <c r="DI36" s="795"/>
      <c r="DJ36" s="795"/>
      <c r="DK36" s="796"/>
      <c r="DL36" s="794"/>
      <c r="DM36" s="795"/>
      <c r="DN36" s="795"/>
      <c r="DO36" s="795"/>
      <c r="DP36" s="796"/>
      <c r="DQ36" s="794"/>
      <c r="DR36" s="795"/>
      <c r="DS36" s="795"/>
      <c r="DT36" s="795"/>
      <c r="DU36" s="796"/>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794"/>
      <c r="CI37" s="795"/>
      <c r="CJ37" s="795"/>
      <c r="CK37" s="795"/>
      <c r="CL37" s="796"/>
      <c r="CM37" s="794"/>
      <c r="CN37" s="795"/>
      <c r="CO37" s="795"/>
      <c r="CP37" s="795"/>
      <c r="CQ37" s="796"/>
      <c r="CR37" s="794"/>
      <c r="CS37" s="795"/>
      <c r="CT37" s="795"/>
      <c r="CU37" s="795"/>
      <c r="CV37" s="796"/>
      <c r="CW37" s="794"/>
      <c r="CX37" s="795"/>
      <c r="CY37" s="795"/>
      <c r="CZ37" s="795"/>
      <c r="DA37" s="796"/>
      <c r="DB37" s="794"/>
      <c r="DC37" s="795"/>
      <c r="DD37" s="795"/>
      <c r="DE37" s="795"/>
      <c r="DF37" s="796"/>
      <c r="DG37" s="794"/>
      <c r="DH37" s="795"/>
      <c r="DI37" s="795"/>
      <c r="DJ37" s="795"/>
      <c r="DK37" s="796"/>
      <c r="DL37" s="794"/>
      <c r="DM37" s="795"/>
      <c r="DN37" s="795"/>
      <c r="DO37" s="795"/>
      <c r="DP37" s="796"/>
      <c r="DQ37" s="794"/>
      <c r="DR37" s="795"/>
      <c r="DS37" s="795"/>
      <c r="DT37" s="795"/>
      <c r="DU37" s="796"/>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794"/>
      <c r="CI38" s="795"/>
      <c r="CJ38" s="795"/>
      <c r="CK38" s="795"/>
      <c r="CL38" s="796"/>
      <c r="CM38" s="794"/>
      <c r="CN38" s="795"/>
      <c r="CO38" s="795"/>
      <c r="CP38" s="795"/>
      <c r="CQ38" s="796"/>
      <c r="CR38" s="794"/>
      <c r="CS38" s="795"/>
      <c r="CT38" s="795"/>
      <c r="CU38" s="795"/>
      <c r="CV38" s="796"/>
      <c r="CW38" s="794"/>
      <c r="CX38" s="795"/>
      <c r="CY38" s="795"/>
      <c r="CZ38" s="795"/>
      <c r="DA38" s="796"/>
      <c r="DB38" s="794"/>
      <c r="DC38" s="795"/>
      <c r="DD38" s="795"/>
      <c r="DE38" s="795"/>
      <c r="DF38" s="796"/>
      <c r="DG38" s="794"/>
      <c r="DH38" s="795"/>
      <c r="DI38" s="795"/>
      <c r="DJ38" s="795"/>
      <c r="DK38" s="796"/>
      <c r="DL38" s="794"/>
      <c r="DM38" s="795"/>
      <c r="DN38" s="795"/>
      <c r="DO38" s="795"/>
      <c r="DP38" s="796"/>
      <c r="DQ38" s="794"/>
      <c r="DR38" s="795"/>
      <c r="DS38" s="795"/>
      <c r="DT38" s="795"/>
      <c r="DU38" s="796"/>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794"/>
      <c r="CI39" s="795"/>
      <c r="CJ39" s="795"/>
      <c r="CK39" s="795"/>
      <c r="CL39" s="796"/>
      <c r="CM39" s="794"/>
      <c r="CN39" s="795"/>
      <c r="CO39" s="795"/>
      <c r="CP39" s="795"/>
      <c r="CQ39" s="796"/>
      <c r="CR39" s="794"/>
      <c r="CS39" s="795"/>
      <c r="CT39" s="795"/>
      <c r="CU39" s="795"/>
      <c r="CV39" s="796"/>
      <c r="CW39" s="794"/>
      <c r="CX39" s="795"/>
      <c r="CY39" s="795"/>
      <c r="CZ39" s="795"/>
      <c r="DA39" s="796"/>
      <c r="DB39" s="794"/>
      <c r="DC39" s="795"/>
      <c r="DD39" s="795"/>
      <c r="DE39" s="795"/>
      <c r="DF39" s="796"/>
      <c r="DG39" s="794"/>
      <c r="DH39" s="795"/>
      <c r="DI39" s="795"/>
      <c r="DJ39" s="795"/>
      <c r="DK39" s="796"/>
      <c r="DL39" s="794"/>
      <c r="DM39" s="795"/>
      <c r="DN39" s="795"/>
      <c r="DO39" s="795"/>
      <c r="DP39" s="796"/>
      <c r="DQ39" s="794"/>
      <c r="DR39" s="795"/>
      <c r="DS39" s="795"/>
      <c r="DT39" s="795"/>
      <c r="DU39" s="796"/>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794"/>
      <c r="CI40" s="795"/>
      <c r="CJ40" s="795"/>
      <c r="CK40" s="795"/>
      <c r="CL40" s="796"/>
      <c r="CM40" s="794"/>
      <c r="CN40" s="795"/>
      <c r="CO40" s="795"/>
      <c r="CP40" s="795"/>
      <c r="CQ40" s="796"/>
      <c r="CR40" s="794"/>
      <c r="CS40" s="795"/>
      <c r="CT40" s="795"/>
      <c r="CU40" s="795"/>
      <c r="CV40" s="796"/>
      <c r="CW40" s="794"/>
      <c r="CX40" s="795"/>
      <c r="CY40" s="795"/>
      <c r="CZ40" s="795"/>
      <c r="DA40" s="796"/>
      <c r="DB40" s="794"/>
      <c r="DC40" s="795"/>
      <c r="DD40" s="795"/>
      <c r="DE40" s="795"/>
      <c r="DF40" s="796"/>
      <c r="DG40" s="794"/>
      <c r="DH40" s="795"/>
      <c r="DI40" s="795"/>
      <c r="DJ40" s="795"/>
      <c r="DK40" s="796"/>
      <c r="DL40" s="794"/>
      <c r="DM40" s="795"/>
      <c r="DN40" s="795"/>
      <c r="DO40" s="795"/>
      <c r="DP40" s="796"/>
      <c r="DQ40" s="794"/>
      <c r="DR40" s="795"/>
      <c r="DS40" s="795"/>
      <c r="DT40" s="795"/>
      <c r="DU40" s="796"/>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794"/>
      <c r="CI41" s="795"/>
      <c r="CJ41" s="795"/>
      <c r="CK41" s="795"/>
      <c r="CL41" s="796"/>
      <c r="CM41" s="794"/>
      <c r="CN41" s="795"/>
      <c r="CO41" s="795"/>
      <c r="CP41" s="795"/>
      <c r="CQ41" s="796"/>
      <c r="CR41" s="794"/>
      <c r="CS41" s="795"/>
      <c r="CT41" s="795"/>
      <c r="CU41" s="795"/>
      <c r="CV41" s="796"/>
      <c r="CW41" s="794"/>
      <c r="CX41" s="795"/>
      <c r="CY41" s="795"/>
      <c r="CZ41" s="795"/>
      <c r="DA41" s="796"/>
      <c r="DB41" s="794"/>
      <c r="DC41" s="795"/>
      <c r="DD41" s="795"/>
      <c r="DE41" s="795"/>
      <c r="DF41" s="796"/>
      <c r="DG41" s="794"/>
      <c r="DH41" s="795"/>
      <c r="DI41" s="795"/>
      <c r="DJ41" s="795"/>
      <c r="DK41" s="796"/>
      <c r="DL41" s="794"/>
      <c r="DM41" s="795"/>
      <c r="DN41" s="795"/>
      <c r="DO41" s="795"/>
      <c r="DP41" s="796"/>
      <c r="DQ41" s="794"/>
      <c r="DR41" s="795"/>
      <c r="DS41" s="795"/>
      <c r="DT41" s="795"/>
      <c r="DU41" s="796"/>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794"/>
      <c r="CI42" s="795"/>
      <c r="CJ42" s="795"/>
      <c r="CK42" s="795"/>
      <c r="CL42" s="796"/>
      <c r="CM42" s="794"/>
      <c r="CN42" s="795"/>
      <c r="CO42" s="795"/>
      <c r="CP42" s="795"/>
      <c r="CQ42" s="796"/>
      <c r="CR42" s="794"/>
      <c r="CS42" s="795"/>
      <c r="CT42" s="795"/>
      <c r="CU42" s="795"/>
      <c r="CV42" s="796"/>
      <c r="CW42" s="794"/>
      <c r="CX42" s="795"/>
      <c r="CY42" s="795"/>
      <c r="CZ42" s="795"/>
      <c r="DA42" s="796"/>
      <c r="DB42" s="794"/>
      <c r="DC42" s="795"/>
      <c r="DD42" s="795"/>
      <c r="DE42" s="795"/>
      <c r="DF42" s="796"/>
      <c r="DG42" s="794"/>
      <c r="DH42" s="795"/>
      <c r="DI42" s="795"/>
      <c r="DJ42" s="795"/>
      <c r="DK42" s="796"/>
      <c r="DL42" s="794"/>
      <c r="DM42" s="795"/>
      <c r="DN42" s="795"/>
      <c r="DO42" s="795"/>
      <c r="DP42" s="796"/>
      <c r="DQ42" s="794"/>
      <c r="DR42" s="795"/>
      <c r="DS42" s="795"/>
      <c r="DT42" s="795"/>
      <c r="DU42" s="796"/>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794"/>
      <c r="CI43" s="795"/>
      <c r="CJ43" s="795"/>
      <c r="CK43" s="795"/>
      <c r="CL43" s="796"/>
      <c r="CM43" s="794"/>
      <c r="CN43" s="795"/>
      <c r="CO43" s="795"/>
      <c r="CP43" s="795"/>
      <c r="CQ43" s="796"/>
      <c r="CR43" s="794"/>
      <c r="CS43" s="795"/>
      <c r="CT43" s="795"/>
      <c r="CU43" s="795"/>
      <c r="CV43" s="796"/>
      <c r="CW43" s="794"/>
      <c r="CX43" s="795"/>
      <c r="CY43" s="795"/>
      <c r="CZ43" s="795"/>
      <c r="DA43" s="796"/>
      <c r="DB43" s="794"/>
      <c r="DC43" s="795"/>
      <c r="DD43" s="795"/>
      <c r="DE43" s="795"/>
      <c r="DF43" s="796"/>
      <c r="DG43" s="794"/>
      <c r="DH43" s="795"/>
      <c r="DI43" s="795"/>
      <c r="DJ43" s="795"/>
      <c r="DK43" s="796"/>
      <c r="DL43" s="794"/>
      <c r="DM43" s="795"/>
      <c r="DN43" s="795"/>
      <c r="DO43" s="795"/>
      <c r="DP43" s="796"/>
      <c r="DQ43" s="794"/>
      <c r="DR43" s="795"/>
      <c r="DS43" s="795"/>
      <c r="DT43" s="795"/>
      <c r="DU43" s="796"/>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794"/>
      <c r="CI44" s="795"/>
      <c r="CJ44" s="795"/>
      <c r="CK44" s="795"/>
      <c r="CL44" s="796"/>
      <c r="CM44" s="794"/>
      <c r="CN44" s="795"/>
      <c r="CO44" s="795"/>
      <c r="CP44" s="795"/>
      <c r="CQ44" s="796"/>
      <c r="CR44" s="794"/>
      <c r="CS44" s="795"/>
      <c r="CT44" s="795"/>
      <c r="CU44" s="795"/>
      <c r="CV44" s="796"/>
      <c r="CW44" s="794"/>
      <c r="CX44" s="795"/>
      <c r="CY44" s="795"/>
      <c r="CZ44" s="795"/>
      <c r="DA44" s="796"/>
      <c r="DB44" s="794"/>
      <c r="DC44" s="795"/>
      <c r="DD44" s="795"/>
      <c r="DE44" s="795"/>
      <c r="DF44" s="796"/>
      <c r="DG44" s="794"/>
      <c r="DH44" s="795"/>
      <c r="DI44" s="795"/>
      <c r="DJ44" s="795"/>
      <c r="DK44" s="796"/>
      <c r="DL44" s="794"/>
      <c r="DM44" s="795"/>
      <c r="DN44" s="795"/>
      <c r="DO44" s="795"/>
      <c r="DP44" s="796"/>
      <c r="DQ44" s="794"/>
      <c r="DR44" s="795"/>
      <c r="DS44" s="795"/>
      <c r="DT44" s="795"/>
      <c r="DU44" s="796"/>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794"/>
      <c r="CI45" s="795"/>
      <c r="CJ45" s="795"/>
      <c r="CK45" s="795"/>
      <c r="CL45" s="796"/>
      <c r="CM45" s="794"/>
      <c r="CN45" s="795"/>
      <c r="CO45" s="795"/>
      <c r="CP45" s="795"/>
      <c r="CQ45" s="796"/>
      <c r="CR45" s="794"/>
      <c r="CS45" s="795"/>
      <c r="CT45" s="795"/>
      <c r="CU45" s="795"/>
      <c r="CV45" s="796"/>
      <c r="CW45" s="794"/>
      <c r="CX45" s="795"/>
      <c r="CY45" s="795"/>
      <c r="CZ45" s="795"/>
      <c r="DA45" s="796"/>
      <c r="DB45" s="794"/>
      <c r="DC45" s="795"/>
      <c r="DD45" s="795"/>
      <c r="DE45" s="795"/>
      <c r="DF45" s="796"/>
      <c r="DG45" s="794"/>
      <c r="DH45" s="795"/>
      <c r="DI45" s="795"/>
      <c r="DJ45" s="795"/>
      <c r="DK45" s="796"/>
      <c r="DL45" s="794"/>
      <c r="DM45" s="795"/>
      <c r="DN45" s="795"/>
      <c r="DO45" s="795"/>
      <c r="DP45" s="796"/>
      <c r="DQ45" s="794"/>
      <c r="DR45" s="795"/>
      <c r="DS45" s="795"/>
      <c r="DT45" s="795"/>
      <c r="DU45" s="796"/>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794"/>
      <c r="CI46" s="795"/>
      <c r="CJ46" s="795"/>
      <c r="CK46" s="795"/>
      <c r="CL46" s="796"/>
      <c r="CM46" s="794"/>
      <c r="CN46" s="795"/>
      <c r="CO46" s="795"/>
      <c r="CP46" s="795"/>
      <c r="CQ46" s="796"/>
      <c r="CR46" s="794"/>
      <c r="CS46" s="795"/>
      <c r="CT46" s="795"/>
      <c r="CU46" s="795"/>
      <c r="CV46" s="796"/>
      <c r="CW46" s="794"/>
      <c r="CX46" s="795"/>
      <c r="CY46" s="795"/>
      <c r="CZ46" s="795"/>
      <c r="DA46" s="796"/>
      <c r="DB46" s="794"/>
      <c r="DC46" s="795"/>
      <c r="DD46" s="795"/>
      <c r="DE46" s="795"/>
      <c r="DF46" s="796"/>
      <c r="DG46" s="794"/>
      <c r="DH46" s="795"/>
      <c r="DI46" s="795"/>
      <c r="DJ46" s="795"/>
      <c r="DK46" s="796"/>
      <c r="DL46" s="794"/>
      <c r="DM46" s="795"/>
      <c r="DN46" s="795"/>
      <c r="DO46" s="795"/>
      <c r="DP46" s="796"/>
      <c r="DQ46" s="794"/>
      <c r="DR46" s="795"/>
      <c r="DS46" s="795"/>
      <c r="DT46" s="795"/>
      <c r="DU46" s="796"/>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794"/>
      <c r="CI47" s="795"/>
      <c r="CJ47" s="795"/>
      <c r="CK47" s="795"/>
      <c r="CL47" s="796"/>
      <c r="CM47" s="794"/>
      <c r="CN47" s="795"/>
      <c r="CO47" s="795"/>
      <c r="CP47" s="795"/>
      <c r="CQ47" s="796"/>
      <c r="CR47" s="794"/>
      <c r="CS47" s="795"/>
      <c r="CT47" s="795"/>
      <c r="CU47" s="795"/>
      <c r="CV47" s="796"/>
      <c r="CW47" s="794"/>
      <c r="CX47" s="795"/>
      <c r="CY47" s="795"/>
      <c r="CZ47" s="795"/>
      <c r="DA47" s="796"/>
      <c r="DB47" s="794"/>
      <c r="DC47" s="795"/>
      <c r="DD47" s="795"/>
      <c r="DE47" s="795"/>
      <c r="DF47" s="796"/>
      <c r="DG47" s="794"/>
      <c r="DH47" s="795"/>
      <c r="DI47" s="795"/>
      <c r="DJ47" s="795"/>
      <c r="DK47" s="796"/>
      <c r="DL47" s="794"/>
      <c r="DM47" s="795"/>
      <c r="DN47" s="795"/>
      <c r="DO47" s="795"/>
      <c r="DP47" s="796"/>
      <c r="DQ47" s="794"/>
      <c r="DR47" s="795"/>
      <c r="DS47" s="795"/>
      <c r="DT47" s="795"/>
      <c r="DU47" s="796"/>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794"/>
      <c r="CI48" s="795"/>
      <c r="CJ48" s="795"/>
      <c r="CK48" s="795"/>
      <c r="CL48" s="796"/>
      <c r="CM48" s="794"/>
      <c r="CN48" s="795"/>
      <c r="CO48" s="795"/>
      <c r="CP48" s="795"/>
      <c r="CQ48" s="796"/>
      <c r="CR48" s="794"/>
      <c r="CS48" s="795"/>
      <c r="CT48" s="795"/>
      <c r="CU48" s="795"/>
      <c r="CV48" s="796"/>
      <c r="CW48" s="794"/>
      <c r="CX48" s="795"/>
      <c r="CY48" s="795"/>
      <c r="CZ48" s="795"/>
      <c r="DA48" s="796"/>
      <c r="DB48" s="794"/>
      <c r="DC48" s="795"/>
      <c r="DD48" s="795"/>
      <c r="DE48" s="795"/>
      <c r="DF48" s="796"/>
      <c r="DG48" s="794"/>
      <c r="DH48" s="795"/>
      <c r="DI48" s="795"/>
      <c r="DJ48" s="795"/>
      <c r="DK48" s="796"/>
      <c r="DL48" s="794"/>
      <c r="DM48" s="795"/>
      <c r="DN48" s="795"/>
      <c r="DO48" s="795"/>
      <c r="DP48" s="796"/>
      <c r="DQ48" s="794"/>
      <c r="DR48" s="795"/>
      <c r="DS48" s="795"/>
      <c r="DT48" s="795"/>
      <c r="DU48" s="796"/>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794"/>
      <c r="CI49" s="795"/>
      <c r="CJ49" s="795"/>
      <c r="CK49" s="795"/>
      <c r="CL49" s="796"/>
      <c r="CM49" s="794"/>
      <c r="CN49" s="795"/>
      <c r="CO49" s="795"/>
      <c r="CP49" s="795"/>
      <c r="CQ49" s="796"/>
      <c r="CR49" s="794"/>
      <c r="CS49" s="795"/>
      <c r="CT49" s="795"/>
      <c r="CU49" s="795"/>
      <c r="CV49" s="796"/>
      <c r="CW49" s="794"/>
      <c r="CX49" s="795"/>
      <c r="CY49" s="795"/>
      <c r="CZ49" s="795"/>
      <c r="DA49" s="796"/>
      <c r="DB49" s="794"/>
      <c r="DC49" s="795"/>
      <c r="DD49" s="795"/>
      <c r="DE49" s="795"/>
      <c r="DF49" s="796"/>
      <c r="DG49" s="794"/>
      <c r="DH49" s="795"/>
      <c r="DI49" s="795"/>
      <c r="DJ49" s="795"/>
      <c r="DK49" s="796"/>
      <c r="DL49" s="794"/>
      <c r="DM49" s="795"/>
      <c r="DN49" s="795"/>
      <c r="DO49" s="795"/>
      <c r="DP49" s="796"/>
      <c r="DQ49" s="794"/>
      <c r="DR49" s="795"/>
      <c r="DS49" s="795"/>
      <c r="DT49" s="795"/>
      <c r="DU49" s="796"/>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794"/>
      <c r="CI50" s="795"/>
      <c r="CJ50" s="795"/>
      <c r="CK50" s="795"/>
      <c r="CL50" s="796"/>
      <c r="CM50" s="794"/>
      <c r="CN50" s="795"/>
      <c r="CO50" s="795"/>
      <c r="CP50" s="795"/>
      <c r="CQ50" s="796"/>
      <c r="CR50" s="794"/>
      <c r="CS50" s="795"/>
      <c r="CT50" s="795"/>
      <c r="CU50" s="795"/>
      <c r="CV50" s="796"/>
      <c r="CW50" s="794"/>
      <c r="CX50" s="795"/>
      <c r="CY50" s="795"/>
      <c r="CZ50" s="795"/>
      <c r="DA50" s="796"/>
      <c r="DB50" s="794"/>
      <c r="DC50" s="795"/>
      <c r="DD50" s="795"/>
      <c r="DE50" s="795"/>
      <c r="DF50" s="796"/>
      <c r="DG50" s="794"/>
      <c r="DH50" s="795"/>
      <c r="DI50" s="795"/>
      <c r="DJ50" s="795"/>
      <c r="DK50" s="796"/>
      <c r="DL50" s="794"/>
      <c r="DM50" s="795"/>
      <c r="DN50" s="795"/>
      <c r="DO50" s="795"/>
      <c r="DP50" s="796"/>
      <c r="DQ50" s="794"/>
      <c r="DR50" s="795"/>
      <c r="DS50" s="795"/>
      <c r="DT50" s="795"/>
      <c r="DU50" s="796"/>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794"/>
      <c r="CI51" s="795"/>
      <c r="CJ51" s="795"/>
      <c r="CK51" s="795"/>
      <c r="CL51" s="796"/>
      <c r="CM51" s="794"/>
      <c r="CN51" s="795"/>
      <c r="CO51" s="795"/>
      <c r="CP51" s="795"/>
      <c r="CQ51" s="796"/>
      <c r="CR51" s="794"/>
      <c r="CS51" s="795"/>
      <c r="CT51" s="795"/>
      <c r="CU51" s="795"/>
      <c r="CV51" s="796"/>
      <c r="CW51" s="794"/>
      <c r="CX51" s="795"/>
      <c r="CY51" s="795"/>
      <c r="CZ51" s="795"/>
      <c r="DA51" s="796"/>
      <c r="DB51" s="794"/>
      <c r="DC51" s="795"/>
      <c r="DD51" s="795"/>
      <c r="DE51" s="795"/>
      <c r="DF51" s="796"/>
      <c r="DG51" s="794"/>
      <c r="DH51" s="795"/>
      <c r="DI51" s="795"/>
      <c r="DJ51" s="795"/>
      <c r="DK51" s="796"/>
      <c r="DL51" s="794"/>
      <c r="DM51" s="795"/>
      <c r="DN51" s="795"/>
      <c r="DO51" s="795"/>
      <c r="DP51" s="796"/>
      <c r="DQ51" s="794"/>
      <c r="DR51" s="795"/>
      <c r="DS51" s="795"/>
      <c r="DT51" s="795"/>
      <c r="DU51" s="796"/>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794"/>
      <c r="CI52" s="795"/>
      <c r="CJ52" s="795"/>
      <c r="CK52" s="795"/>
      <c r="CL52" s="796"/>
      <c r="CM52" s="794"/>
      <c r="CN52" s="795"/>
      <c r="CO52" s="795"/>
      <c r="CP52" s="795"/>
      <c r="CQ52" s="796"/>
      <c r="CR52" s="794"/>
      <c r="CS52" s="795"/>
      <c r="CT52" s="795"/>
      <c r="CU52" s="795"/>
      <c r="CV52" s="796"/>
      <c r="CW52" s="794"/>
      <c r="CX52" s="795"/>
      <c r="CY52" s="795"/>
      <c r="CZ52" s="795"/>
      <c r="DA52" s="796"/>
      <c r="DB52" s="794"/>
      <c r="DC52" s="795"/>
      <c r="DD52" s="795"/>
      <c r="DE52" s="795"/>
      <c r="DF52" s="796"/>
      <c r="DG52" s="794"/>
      <c r="DH52" s="795"/>
      <c r="DI52" s="795"/>
      <c r="DJ52" s="795"/>
      <c r="DK52" s="796"/>
      <c r="DL52" s="794"/>
      <c r="DM52" s="795"/>
      <c r="DN52" s="795"/>
      <c r="DO52" s="795"/>
      <c r="DP52" s="796"/>
      <c r="DQ52" s="794"/>
      <c r="DR52" s="795"/>
      <c r="DS52" s="795"/>
      <c r="DT52" s="795"/>
      <c r="DU52" s="796"/>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794"/>
      <c r="CI53" s="795"/>
      <c r="CJ53" s="795"/>
      <c r="CK53" s="795"/>
      <c r="CL53" s="796"/>
      <c r="CM53" s="794"/>
      <c r="CN53" s="795"/>
      <c r="CO53" s="795"/>
      <c r="CP53" s="795"/>
      <c r="CQ53" s="796"/>
      <c r="CR53" s="794"/>
      <c r="CS53" s="795"/>
      <c r="CT53" s="795"/>
      <c r="CU53" s="795"/>
      <c r="CV53" s="796"/>
      <c r="CW53" s="794"/>
      <c r="CX53" s="795"/>
      <c r="CY53" s="795"/>
      <c r="CZ53" s="795"/>
      <c r="DA53" s="796"/>
      <c r="DB53" s="794"/>
      <c r="DC53" s="795"/>
      <c r="DD53" s="795"/>
      <c r="DE53" s="795"/>
      <c r="DF53" s="796"/>
      <c r="DG53" s="794"/>
      <c r="DH53" s="795"/>
      <c r="DI53" s="795"/>
      <c r="DJ53" s="795"/>
      <c r="DK53" s="796"/>
      <c r="DL53" s="794"/>
      <c r="DM53" s="795"/>
      <c r="DN53" s="795"/>
      <c r="DO53" s="795"/>
      <c r="DP53" s="796"/>
      <c r="DQ53" s="794"/>
      <c r="DR53" s="795"/>
      <c r="DS53" s="795"/>
      <c r="DT53" s="795"/>
      <c r="DU53" s="796"/>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794"/>
      <c r="CI54" s="795"/>
      <c r="CJ54" s="795"/>
      <c r="CK54" s="795"/>
      <c r="CL54" s="796"/>
      <c r="CM54" s="794"/>
      <c r="CN54" s="795"/>
      <c r="CO54" s="795"/>
      <c r="CP54" s="795"/>
      <c r="CQ54" s="796"/>
      <c r="CR54" s="794"/>
      <c r="CS54" s="795"/>
      <c r="CT54" s="795"/>
      <c r="CU54" s="795"/>
      <c r="CV54" s="796"/>
      <c r="CW54" s="794"/>
      <c r="CX54" s="795"/>
      <c r="CY54" s="795"/>
      <c r="CZ54" s="795"/>
      <c r="DA54" s="796"/>
      <c r="DB54" s="794"/>
      <c r="DC54" s="795"/>
      <c r="DD54" s="795"/>
      <c r="DE54" s="795"/>
      <c r="DF54" s="796"/>
      <c r="DG54" s="794"/>
      <c r="DH54" s="795"/>
      <c r="DI54" s="795"/>
      <c r="DJ54" s="795"/>
      <c r="DK54" s="796"/>
      <c r="DL54" s="794"/>
      <c r="DM54" s="795"/>
      <c r="DN54" s="795"/>
      <c r="DO54" s="795"/>
      <c r="DP54" s="796"/>
      <c r="DQ54" s="794"/>
      <c r="DR54" s="795"/>
      <c r="DS54" s="795"/>
      <c r="DT54" s="795"/>
      <c r="DU54" s="796"/>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794"/>
      <c r="CI55" s="795"/>
      <c r="CJ55" s="795"/>
      <c r="CK55" s="795"/>
      <c r="CL55" s="796"/>
      <c r="CM55" s="794"/>
      <c r="CN55" s="795"/>
      <c r="CO55" s="795"/>
      <c r="CP55" s="795"/>
      <c r="CQ55" s="796"/>
      <c r="CR55" s="794"/>
      <c r="CS55" s="795"/>
      <c r="CT55" s="795"/>
      <c r="CU55" s="795"/>
      <c r="CV55" s="796"/>
      <c r="CW55" s="794"/>
      <c r="CX55" s="795"/>
      <c r="CY55" s="795"/>
      <c r="CZ55" s="795"/>
      <c r="DA55" s="796"/>
      <c r="DB55" s="794"/>
      <c r="DC55" s="795"/>
      <c r="DD55" s="795"/>
      <c r="DE55" s="795"/>
      <c r="DF55" s="796"/>
      <c r="DG55" s="794"/>
      <c r="DH55" s="795"/>
      <c r="DI55" s="795"/>
      <c r="DJ55" s="795"/>
      <c r="DK55" s="796"/>
      <c r="DL55" s="794"/>
      <c r="DM55" s="795"/>
      <c r="DN55" s="795"/>
      <c r="DO55" s="795"/>
      <c r="DP55" s="796"/>
      <c r="DQ55" s="794"/>
      <c r="DR55" s="795"/>
      <c r="DS55" s="795"/>
      <c r="DT55" s="795"/>
      <c r="DU55" s="796"/>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794"/>
      <c r="CI56" s="795"/>
      <c r="CJ56" s="795"/>
      <c r="CK56" s="795"/>
      <c r="CL56" s="796"/>
      <c r="CM56" s="794"/>
      <c r="CN56" s="795"/>
      <c r="CO56" s="795"/>
      <c r="CP56" s="795"/>
      <c r="CQ56" s="796"/>
      <c r="CR56" s="794"/>
      <c r="CS56" s="795"/>
      <c r="CT56" s="795"/>
      <c r="CU56" s="795"/>
      <c r="CV56" s="796"/>
      <c r="CW56" s="794"/>
      <c r="CX56" s="795"/>
      <c r="CY56" s="795"/>
      <c r="CZ56" s="795"/>
      <c r="DA56" s="796"/>
      <c r="DB56" s="794"/>
      <c r="DC56" s="795"/>
      <c r="DD56" s="795"/>
      <c r="DE56" s="795"/>
      <c r="DF56" s="796"/>
      <c r="DG56" s="794"/>
      <c r="DH56" s="795"/>
      <c r="DI56" s="795"/>
      <c r="DJ56" s="795"/>
      <c r="DK56" s="796"/>
      <c r="DL56" s="794"/>
      <c r="DM56" s="795"/>
      <c r="DN56" s="795"/>
      <c r="DO56" s="795"/>
      <c r="DP56" s="796"/>
      <c r="DQ56" s="794"/>
      <c r="DR56" s="795"/>
      <c r="DS56" s="795"/>
      <c r="DT56" s="795"/>
      <c r="DU56" s="796"/>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794"/>
      <c r="CI57" s="795"/>
      <c r="CJ57" s="795"/>
      <c r="CK57" s="795"/>
      <c r="CL57" s="796"/>
      <c r="CM57" s="794"/>
      <c r="CN57" s="795"/>
      <c r="CO57" s="795"/>
      <c r="CP57" s="795"/>
      <c r="CQ57" s="796"/>
      <c r="CR57" s="794"/>
      <c r="CS57" s="795"/>
      <c r="CT57" s="795"/>
      <c r="CU57" s="795"/>
      <c r="CV57" s="796"/>
      <c r="CW57" s="794"/>
      <c r="CX57" s="795"/>
      <c r="CY57" s="795"/>
      <c r="CZ57" s="795"/>
      <c r="DA57" s="796"/>
      <c r="DB57" s="794"/>
      <c r="DC57" s="795"/>
      <c r="DD57" s="795"/>
      <c r="DE57" s="795"/>
      <c r="DF57" s="796"/>
      <c r="DG57" s="794"/>
      <c r="DH57" s="795"/>
      <c r="DI57" s="795"/>
      <c r="DJ57" s="795"/>
      <c r="DK57" s="796"/>
      <c r="DL57" s="794"/>
      <c r="DM57" s="795"/>
      <c r="DN57" s="795"/>
      <c r="DO57" s="795"/>
      <c r="DP57" s="796"/>
      <c r="DQ57" s="794"/>
      <c r="DR57" s="795"/>
      <c r="DS57" s="795"/>
      <c r="DT57" s="795"/>
      <c r="DU57" s="796"/>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794"/>
      <c r="CI58" s="795"/>
      <c r="CJ58" s="795"/>
      <c r="CK58" s="795"/>
      <c r="CL58" s="796"/>
      <c r="CM58" s="794"/>
      <c r="CN58" s="795"/>
      <c r="CO58" s="795"/>
      <c r="CP58" s="795"/>
      <c r="CQ58" s="796"/>
      <c r="CR58" s="794"/>
      <c r="CS58" s="795"/>
      <c r="CT58" s="795"/>
      <c r="CU58" s="795"/>
      <c r="CV58" s="796"/>
      <c r="CW58" s="794"/>
      <c r="CX58" s="795"/>
      <c r="CY58" s="795"/>
      <c r="CZ58" s="795"/>
      <c r="DA58" s="796"/>
      <c r="DB58" s="794"/>
      <c r="DC58" s="795"/>
      <c r="DD58" s="795"/>
      <c r="DE58" s="795"/>
      <c r="DF58" s="796"/>
      <c r="DG58" s="794"/>
      <c r="DH58" s="795"/>
      <c r="DI58" s="795"/>
      <c r="DJ58" s="795"/>
      <c r="DK58" s="796"/>
      <c r="DL58" s="794"/>
      <c r="DM58" s="795"/>
      <c r="DN58" s="795"/>
      <c r="DO58" s="795"/>
      <c r="DP58" s="796"/>
      <c r="DQ58" s="794"/>
      <c r="DR58" s="795"/>
      <c r="DS58" s="795"/>
      <c r="DT58" s="795"/>
      <c r="DU58" s="796"/>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794"/>
      <c r="CI59" s="795"/>
      <c r="CJ59" s="795"/>
      <c r="CK59" s="795"/>
      <c r="CL59" s="796"/>
      <c r="CM59" s="794"/>
      <c r="CN59" s="795"/>
      <c r="CO59" s="795"/>
      <c r="CP59" s="795"/>
      <c r="CQ59" s="796"/>
      <c r="CR59" s="794"/>
      <c r="CS59" s="795"/>
      <c r="CT59" s="795"/>
      <c r="CU59" s="795"/>
      <c r="CV59" s="796"/>
      <c r="CW59" s="794"/>
      <c r="CX59" s="795"/>
      <c r="CY59" s="795"/>
      <c r="CZ59" s="795"/>
      <c r="DA59" s="796"/>
      <c r="DB59" s="794"/>
      <c r="DC59" s="795"/>
      <c r="DD59" s="795"/>
      <c r="DE59" s="795"/>
      <c r="DF59" s="796"/>
      <c r="DG59" s="794"/>
      <c r="DH59" s="795"/>
      <c r="DI59" s="795"/>
      <c r="DJ59" s="795"/>
      <c r="DK59" s="796"/>
      <c r="DL59" s="794"/>
      <c r="DM59" s="795"/>
      <c r="DN59" s="795"/>
      <c r="DO59" s="795"/>
      <c r="DP59" s="796"/>
      <c r="DQ59" s="794"/>
      <c r="DR59" s="795"/>
      <c r="DS59" s="795"/>
      <c r="DT59" s="795"/>
      <c r="DU59" s="796"/>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794"/>
      <c r="CI60" s="795"/>
      <c r="CJ60" s="795"/>
      <c r="CK60" s="795"/>
      <c r="CL60" s="796"/>
      <c r="CM60" s="794"/>
      <c r="CN60" s="795"/>
      <c r="CO60" s="795"/>
      <c r="CP60" s="795"/>
      <c r="CQ60" s="796"/>
      <c r="CR60" s="794"/>
      <c r="CS60" s="795"/>
      <c r="CT60" s="795"/>
      <c r="CU60" s="795"/>
      <c r="CV60" s="796"/>
      <c r="CW60" s="794"/>
      <c r="CX60" s="795"/>
      <c r="CY60" s="795"/>
      <c r="CZ60" s="795"/>
      <c r="DA60" s="796"/>
      <c r="DB60" s="794"/>
      <c r="DC60" s="795"/>
      <c r="DD60" s="795"/>
      <c r="DE60" s="795"/>
      <c r="DF60" s="796"/>
      <c r="DG60" s="794"/>
      <c r="DH60" s="795"/>
      <c r="DI60" s="795"/>
      <c r="DJ60" s="795"/>
      <c r="DK60" s="796"/>
      <c r="DL60" s="794"/>
      <c r="DM60" s="795"/>
      <c r="DN60" s="795"/>
      <c r="DO60" s="795"/>
      <c r="DP60" s="796"/>
      <c r="DQ60" s="794"/>
      <c r="DR60" s="795"/>
      <c r="DS60" s="795"/>
      <c r="DT60" s="795"/>
      <c r="DU60" s="796"/>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794"/>
      <c r="CI61" s="795"/>
      <c r="CJ61" s="795"/>
      <c r="CK61" s="795"/>
      <c r="CL61" s="796"/>
      <c r="CM61" s="794"/>
      <c r="CN61" s="795"/>
      <c r="CO61" s="795"/>
      <c r="CP61" s="795"/>
      <c r="CQ61" s="796"/>
      <c r="CR61" s="794"/>
      <c r="CS61" s="795"/>
      <c r="CT61" s="795"/>
      <c r="CU61" s="795"/>
      <c r="CV61" s="796"/>
      <c r="CW61" s="794"/>
      <c r="CX61" s="795"/>
      <c r="CY61" s="795"/>
      <c r="CZ61" s="795"/>
      <c r="DA61" s="796"/>
      <c r="DB61" s="794"/>
      <c r="DC61" s="795"/>
      <c r="DD61" s="795"/>
      <c r="DE61" s="795"/>
      <c r="DF61" s="796"/>
      <c r="DG61" s="794"/>
      <c r="DH61" s="795"/>
      <c r="DI61" s="795"/>
      <c r="DJ61" s="795"/>
      <c r="DK61" s="796"/>
      <c r="DL61" s="794"/>
      <c r="DM61" s="795"/>
      <c r="DN61" s="795"/>
      <c r="DO61" s="795"/>
      <c r="DP61" s="796"/>
      <c r="DQ61" s="794"/>
      <c r="DR61" s="795"/>
      <c r="DS61" s="795"/>
      <c r="DT61" s="795"/>
      <c r="DU61" s="796"/>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393</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794"/>
      <c r="CI62" s="795"/>
      <c r="CJ62" s="795"/>
      <c r="CK62" s="795"/>
      <c r="CL62" s="796"/>
      <c r="CM62" s="794"/>
      <c r="CN62" s="795"/>
      <c r="CO62" s="795"/>
      <c r="CP62" s="795"/>
      <c r="CQ62" s="796"/>
      <c r="CR62" s="794"/>
      <c r="CS62" s="795"/>
      <c r="CT62" s="795"/>
      <c r="CU62" s="795"/>
      <c r="CV62" s="796"/>
      <c r="CW62" s="794"/>
      <c r="CX62" s="795"/>
      <c r="CY62" s="795"/>
      <c r="CZ62" s="795"/>
      <c r="DA62" s="796"/>
      <c r="DB62" s="794"/>
      <c r="DC62" s="795"/>
      <c r="DD62" s="795"/>
      <c r="DE62" s="795"/>
      <c r="DF62" s="796"/>
      <c r="DG62" s="794"/>
      <c r="DH62" s="795"/>
      <c r="DI62" s="795"/>
      <c r="DJ62" s="795"/>
      <c r="DK62" s="796"/>
      <c r="DL62" s="794"/>
      <c r="DM62" s="795"/>
      <c r="DN62" s="795"/>
      <c r="DO62" s="795"/>
      <c r="DP62" s="796"/>
      <c r="DQ62" s="794"/>
      <c r="DR62" s="795"/>
      <c r="DS62" s="795"/>
      <c r="DT62" s="795"/>
      <c r="DU62" s="796"/>
      <c r="DV62" s="804"/>
      <c r="DW62" s="805"/>
      <c r="DX62" s="805"/>
      <c r="DY62" s="805"/>
      <c r="DZ62" s="806"/>
      <c r="EA62" s="199"/>
    </row>
    <row r="63" spans="1:131" s="200" customFormat="1" ht="26.25" customHeight="1" thickBot="1" x14ac:dyDescent="0.2">
      <c r="A63" s="217" t="s">
        <v>370</v>
      </c>
      <c r="B63" s="810" t="s">
        <v>394</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6045</v>
      </c>
      <c r="AG63" s="862"/>
      <c r="AH63" s="862"/>
      <c r="AI63" s="862"/>
      <c r="AJ63" s="863"/>
      <c r="AK63" s="864"/>
      <c r="AL63" s="859"/>
      <c r="AM63" s="859"/>
      <c r="AN63" s="859"/>
      <c r="AO63" s="859"/>
      <c r="AP63" s="862">
        <f>SUM(AP28:AT62)</f>
        <v>58857.536999999997</v>
      </c>
      <c r="AQ63" s="862"/>
      <c r="AR63" s="862"/>
      <c r="AS63" s="862"/>
      <c r="AT63" s="862"/>
      <c r="AU63" s="862">
        <f>SUM(AU28:AY62)</f>
        <v>38453.595000000001</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794"/>
      <c r="CI63" s="795"/>
      <c r="CJ63" s="795"/>
      <c r="CK63" s="795"/>
      <c r="CL63" s="796"/>
      <c r="CM63" s="794"/>
      <c r="CN63" s="795"/>
      <c r="CO63" s="795"/>
      <c r="CP63" s="795"/>
      <c r="CQ63" s="796"/>
      <c r="CR63" s="794"/>
      <c r="CS63" s="795"/>
      <c r="CT63" s="795"/>
      <c r="CU63" s="795"/>
      <c r="CV63" s="796"/>
      <c r="CW63" s="794"/>
      <c r="CX63" s="795"/>
      <c r="CY63" s="795"/>
      <c r="CZ63" s="795"/>
      <c r="DA63" s="796"/>
      <c r="DB63" s="794"/>
      <c r="DC63" s="795"/>
      <c r="DD63" s="795"/>
      <c r="DE63" s="795"/>
      <c r="DF63" s="796"/>
      <c r="DG63" s="794"/>
      <c r="DH63" s="795"/>
      <c r="DI63" s="795"/>
      <c r="DJ63" s="795"/>
      <c r="DK63" s="796"/>
      <c r="DL63" s="794"/>
      <c r="DM63" s="795"/>
      <c r="DN63" s="795"/>
      <c r="DO63" s="795"/>
      <c r="DP63" s="796"/>
      <c r="DQ63" s="794"/>
      <c r="DR63" s="795"/>
      <c r="DS63" s="795"/>
      <c r="DT63" s="795"/>
      <c r="DU63" s="796"/>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794"/>
      <c r="CI64" s="795"/>
      <c r="CJ64" s="795"/>
      <c r="CK64" s="795"/>
      <c r="CL64" s="796"/>
      <c r="CM64" s="794"/>
      <c r="CN64" s="795"/>
      <c r="CO64" s="795"/>
      <c r="CP64" s="795"/>
      <c r="CQ64" s="796"/>
      <c r="CR64" s="794"/>
      <c r="CS64" s="795"/>
      <c r="CT64" s="795"/>
      <c r="CU64" s="795"/>
      <c r="CV64" s="796"/>
      <c r="CW64" s="794"/>
      <c r="CX64" s="795"/>
      <c r="CY64" s="795"/>
      <c r="CZ64" s="795"/>
      <c r="DA64" s="796"/>
      <c r="DB64" s="794"/>
      <c r="DC64" s="795"/>
      <c r="DD64" s="795"/>
      <c r="DE64" s="795"/>
      <c r="DF64" s="796"/>
      <c r="DG64" s="794"/>
      <c r="DH64" s="795"/>
      <c r="DI64" s="795"/>
      <c r="DJ64" s="795"/>
      <c r="DK64" s="796"/>
      <c r="DL64" s="794"/>
      <c r="DM64" s="795"/>
      <c r="DN64" s="795"/>
      <c r="DO64" s="795"/>
      <c r="DP64" s="796"/>
      <c r="DQ64" s="794"/>
      <c r="DR64" s="795"/>
      <c r="DS64" s="795"/>
      <c r="DT64" s="795"/>
      <c r="DU64" s="796"/>
      <c r="DV64" s="804"/>
      <c r="DW64" s="805"/>
      <c r="DX64" s="805"/>
      <c r="DY64" s="805"/>
      <c r="DZ64" s="806"/>
      <c r="EA64" s="199"/>
    </row>
    <row r="65" spans="1:131" s="200" customFormat="1" ht="26.25" customHeight="1" thickBot="1" x14ac:dyDescent="0.2">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794"/>
      <c r="CI65" s="795"/>
      <c r="CJ65" s="795"/>
      <c r="CK65" s="795"/>
      <c r="CL65" s="796"/>
      <c r="CM65" s="794"/>
      <c r="CN65" s="795"/>
      <c r="CO65" s="795"/>
      <c r="CP65" s="795"/>
      <c r="CQ65" s="796"/>
      <c r="CR65" s="794"/>
      <c r="CS65" s="795"/>
      <c r="CT65" s="795"/>
      <c r="CU65" s="795"/>
      <c r="CV65" s="796"/>
      <c r="CW65" s="794"/>
      <c r="CX65" s="795"/>
      <c r="CY65" s="795"/>
      <c r="CZ65" s="795"/>
      <c r="DA65" s="796"/>
      <c r="DB65" s="794"/>
      <c r="DC65" s="795"/>
      <c r="DD65" s="795"/>
      <c r="DE65" s="795"/>
      <c r="DF65" s="796"/>
      <c r="DG65" s="794"/>
      <c r="DH65" s="795"/>
      <c r="DI65" s="795"/>
      <c r="DJ65" s="795"/>
      <c r="DK65" s="796"/>
      <c r="DL65" s="794"/>
      <c r="DM65" s="795"/>
      <c r="DN65" s="795"/>
      <c r="DO65" s="795"/>
      <c r="DP65" s="796"/>
      <c r="DQ65" s="794"/>
      <c r="DR65" s="795"/>
      <c r="DS65" s="795"/>
      <c r="DT65" s="795"/>
      <c r="DU65" s="796"/>
      <c r="DV65" s="804"/>
      <c r="DW65" s="805"/>
      <c r="DX65" s="805"/>
      <c r="DY65" s="805"/>
      <c r="DZ65" s="806"/>
      <c r="EA65" s="199"/>
    </row>
    <row r="66" spans="1:131" s="200" customFormat="1" ht="26.25" customHeight="1" x14ac:dyDescent="0.15">
      <c r="A66" s="760" t="s">
        <v>396</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397</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541</v>
      </c>
      <c r="C68" s="890"/>
      <c r="D68" s="890"/>
      <c r="E68" s="890"/>
      <c r="F68" s="890"/>
      <c r="G68" s="890"/>
      <c r="H68" s="890"/>
      <c r="I68" s="890"/>
      <c r="J68" s="890"/>
      <c r="K68" s="890"/>
      <c r="L68" s="890"/>
      <c r="M68" s="890"/>
      <c r="N68" s="890"/>
      <c r="O68" s="890"/>
      <c r="P68" s="891"/>
      <c r="Q68" s="892">
        <v>41.341330999999997</v>
      </c>
      <c r="R68" s="886"/>
      <c r="S68" s="886"/>
      <c r="T68" s="886"/>
      <c r="U68" s="886"/>
      <c r="V68" s="886">
        <v>41.341330999999997</v>
      </c>
      <c r="W68" s="886"/>
      <c r="X68" s="886"/>
      <c r="Y68" s="886"/>
      <c r="Z68" s="886"/>
      <c r="AA68" s="886" t="s">
        <v>484</v>
      </c>
      <c r="AB68" s="886"/>
      <c r="AC68" s="886"/>
      <c r="AD68" s="886"/>
      <c r="AE68" s="886"/>
      <c r="AF68" s="886" t="s">
        <v>484</v>
      </c>
      <c r="AG68" s="886"/>
      <c r="AH68" s="886"/>
      <c r="AI68" s="886"/>
      <c r="AJ68" s="886"/>
      <c r="AK68" s="886">
        <v>19.585999999999999</v>
      </c>
      <c r="AL68" s="886"/>
      <c r="AM68" s="886"/>
      <c r="AN68" s="886"/>
      <c r="AO68" s="886"/>
      <c r="AP68" s="886" t="s">
        <v>484</v>
      </c>
      <c r="AQ68" s="886"/>
      <c r="AR68" s="886"/>
      <c r="AS68" s="886"/>
      <c r="AT68" s="886"/>
      <c r="AU68" s="886" t="s">
        <v>484</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542</v>
      </c>
      <c r="C69" s="894"/>
      <c r="D69" s="894"/>
      <c r="E69" s="894"/>
      <c r="F69" s="894"/>
      <c r="G69" s="894"/>
      <c r="H69" s="894"/>
      <c r="I69" s="894"/>
      <c r="J69" s="894"/>
      <c r="K69" s="894"/>
      <c r="L69" s="894"/>
      <c r="M69" s="894"/>
      <c r="N69" s="894"/>
      <c r="O69" s="894"/>
      <c r="P69" s="895"/>
      <c r="Q69" s="896">
        <v>95.743493000000001</v>
      </c>
      <c r="R69" s="851"/>
      <c r="S69" s="851"/>
      <c r="T69" s="851"/>
      <c r="U69" s="851"/>
      <c r="V69" s="851">
        <v>95.743493000000001</v>
      </c>
      <c r="W69" s="851"/>
      <c r="X69" s="851"/>
      <c r="Y69" s="851"/>
      <c r="Z69" s="851"/>
      <c r="AA69" s="851" t="s">
        <v>484</v>
      </c>
      <c r="AB69" s="851"/>
      <c r="AC69" s="851"/>
      <c r="AD69" s="851"/>
      <c r="AE69" s="851"/>
      <c r="AF69" s="851" t="s">
        <v>484</v>
      </c>
      <c r="AG69" s="851"/>
      <c r="AH69" s="851"/>
      <c r="AI69" s="851"/>
      <c r="AJ69" s="851"/>
      <c r="AK69" s="851" t="s">
        <v>484</v>
      </c>
      <c r="AL69" s="851"/>
      <c r="AM69" s="851"/>
      <c r="AN69" s="851"/>
      <c r="AO69" s="851"/>
      <c r="AP69" s="851" t="s">
        <v>484</v>
      </c>
      <c r="AQ69" s="851"/>
      <c r="AR69" s="851"/>
      <c r="AS69" s="851"/>
      <c r="AT69" s="851"/>
      <c r="AU69" s="851" t="s">
        <v>484</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543</v>
      </c>
      <c r="C70" s="894"/>
      <c r="D70" s="894"/>
      <c r="E70" s="894"/>
      <c r="F70" s="894"/>
      <c r="G70" s="894"/>
      <c r="H70" s="894"/>
      <c r="I70" s="894"/>
      <c r="J70" s="894"/>
      <c r="K70" s="894"/>
      <c r="L70" s="894"/>
      <c r="M70" s="894"/>
      <c r="N70" s="894"/>
      <c r="O70" s="894"/>
      <c r="P70" s="895"/>
      <c r="Q70" s="896">
        <v>159.868336</v>
      </c>
      <c r="R70" s="851"/>
      <c r="S70" s="851"/>
      <c r="T70" s="851"/>
      <c r="U70" s="851"/>
      <c r="V70" s="851">
        <v>159.44623899999999</v>
      </c>
      <c r="W70" s="851"/>
      <c r="X70" s="851"/>
      <c r="Y70" s="851"/>
      <c r="Z70" s="851"/>
      <c r="AA70" s="851">
        <v>0.422097</v>
      </c>
      <c r="AB70" s="851"/>
      <c r="AC70" s="851"/>
      <c r="AD70" s="851"/>
      <c r="AE70" s="851"/>
      <c r="AF70" s="851">
        <v>0.42209700000000794</v>
      </c>
      <c r="AG70" s="851"/>
      <c r="AH70" s="851"/>
      <c r="AI70" s="851"/>
      <c r="AJ70" s="851"/>
      <c r="AK70" s="851" t="s">
        <v>484</v>
      </c>
      <c r="AL70" s="851"/>
      <c r="AM70" s="851"/>
      <c r="AN70" s="851"/>
      <c r="AO70" s="851"/>
      <c r="AP70" s="851" t="s">
        <v>484</v>
      </c>
      <c r="AQ70" s="851"/>
      <c r="AR70" s="851"/>
      <c r="AS70" s="851"/>
      <c r="AT70" s="851"/>
      <c r="AU70" s="851" t="s">
        <v>484</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544</v>
      </c>
      <c r="C71" s="894"/>
      <c r="D71" s="894"/>
      <c r="E71" s="894"/>
      <c r="F71" s="894"/>
      <c r="G71" s="894"/>
      <c r="H71" s="894"/>
      <c r="I71" s="894"/>
      <c r="J71" s="894"/>
      <c r="K71" s="894"/>
      <c r="L71" s="894"/>
      <c r="M71" s="894"/>
      <c r="N71" s="894"/>
      <c r="O71" s="894"/>
      <c r="P71" s="895"/>
      <c r="Q71" s="896">
        <v>92.411083000000005</v>
      </c>
      <c r="R71" s="851"/>
      <c r="S71" s="851"/>
      <c r="T71" s="851"/>
      <c r="U71" s="851"/>
      <c r="V71" s="851">
        <v>92.411083000000005</v>
      </c>
      <c r="W71" s="851"/>
      <c r="X71" s="851"/>
      <c r="Y71" s="851"/>
      <c r="Z71" s="851"/>
      <c r="AA71" s="851" t="s">
        <v>484</v>
      </c>
      <c r="AB71" s="851"/>
      <c r="AC71" s="851"/>
      <c r="AD71" s="851"/>
      <c r="AE71" s="851"/>
      <c r="AF71" s="851" t="s">
        <v>484</v>
      </c>
      <c r="AG71" s="851"/>
      <c r="AH71" s="851"/>
      <c r="AI71" s="851"/>
      <c r="AJ71" s="851"/>
      <c r="AK71" s="851" t="s">
        <v>484</v>
      </c>
      <c r="AL71" s="851"/>
      <c r="AM71" s="851"/>
      <c r="AN71" s="851"/>
      <c r="AO71" s="851"/>
      <c r="AP71" s="851">
        <v>26.512</v>
      </c>
      <c r="AQ71" s="851"/>
      <c r="AR71" s="851"/>
      <c r="AS71" s="851"/>
      <c r="AT71" s="851"/>
      <c r="AU71" s="851">
        <v>8.7750000000000004</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545</v>
      </c>
      <c r="C72" s="894"/>
      <c r="D72" s="894"/>
      <c r="E72" s="894"/>
      <c r="F72" s="894"/>
      <c r="G72" s="894"/>
      <c r="H72" s="894"/>
      <c r="I72" s="894"/>
      <c r="J72" s="894"/>
      <c r="K72" s="894"/>
      <c r="L72" s="894"/>
      <c r="M72" s="894"/>
      <c r="N72" s="894"/>
      <c r="O72" s="894"/>
      <c r="P72" s="895"/>
      <c r="Q72" s="896">
        <v>164.958</v>
      </c>
      <c r="R72" s="851"/>
      <c r="S72" s="851"/>
      <c r="T72" s="851"/>
      <c r="U72" s="851"/>
      <c r="V72" s="851">
        <v>164.958</v>
      </c>
      <c r="W72" s="851"/>
      <c r="X72" s="851"/>
      <c r="Y72" s="851"/>
      <c r="Z72" s="851"/>
      <c r="AA72" s="851" t="s">
        <v>484</v>
      </c>
      <c r="AB72" s="851"/>
      <c r="AC72" s="851"/>
      <c r="AD72" s="851"/>
      <c r="AE72" s="851"/>
      <c r="AF72" s="851" t="s">
        <v>484</v>
      </c>
      <c r="AG72" s="851"/>
      <c r="AH72" s="851"/>
      <c r="AI72" s="851"/>
      <c r="AJ72" s="851"/>
      <c r="AK72" s="851" t="s">
        <v>484</v>
      </c>
      <c r="AL72" s="851"/>
      <c r="AM72" s="851"/>
      <c r="AN72" s="851"/>
      <c r="AO72" s="851"/>
      <c r="AP72" s="851" t="s">
        <v>484</v>
      </c>
      <c r="AQ72" s="851"/>
      <c r="AR72" s="851"/>
      <c r="AS72" s="851"/>
      <c r="AT72" s="851"/>
      <c r="AU72" s="851" t="s">
        <v>484</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546</v>
      </c>
      <c r="C73" s="894"/>
      <c r="D73" s="894"/>
      <c r="E73" s="894"/>
      <c r="F73" s="894"/>
      <c r="G73" s="894"/>
      <c r="H73" s="894"/>
      <c r="I73" s="894"/>
      <c r="J73" s="894"/>
      <c r="K73" s="894"/>
      <c r="L73" s="894"/>
      <c r="M73" s="894"/>
      <c r="N73" s="894"/>
      <c r="O73" s="894"/>
      <c r="P73" s="895"/>
      <c r="Q73" s="896">
        <v>1.5609999999999999</v>
      </c>
      <c r="R73" s="851"/>
      <c r="S73" s="851"/>
      <c r="T73" s="851"/>
      <c r="U73" s="851"/>
      <c r="V73" s="851">
        <v>1.2609999999999999</v>
      </c>
      <c r="W73" s="851"/>
      <c r="X73" s="851"/>
      <c r="Y73" s="851"/>
      <c r="Z73" s="851"/>
      <c r="AA73" s="851">
        <v>0.3</v>
      </c>
      <c r="AB73" s="851"/>
      <c r="AC73" s="851"/>
      <c r="AD73" s="851"/>
      <c r="AE73" s="851"/>
      <c r="AF73" s="851">
        <v>0.3</v>
      </c>
      <c r="AG73" s="851"/>
      <c r="AH73" s="851"/>
      <c r="AI73" s="851"/>
      <c r="AJ73" s="851"/>
      <c r="AK73" s="851" t="s">
        <v>484</v>
      </c>
      <c r="AL73" s="851"/>
      <c r="AM73" s="851"/>
      <c r="AN73" s="851"/>
      <c r="AO73" s="851"/>
      <c r="AP73" s="851" t="s">
        <v>484</v>
      </c>
      <c r="AQ73" s="851"/>
      <c r="AR73" s="851"/>
      <c r="AS73" s="851"/>
      <c r="AT73" s="851"/>
      <c r="AU73" s="851" t="s">
        <v>484</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547</v>
      </c>
      <c r="C74" s="894"/>
      <c r="D74" s="894"/>
      <c r="E74" s="894"/>
      <c r="F74" s="894"/>
      <c r="G74" s="894"/>
      <c r="H74" s="894"/>
      <c r="I74" s="894"/>
      <c r="J74" s="894"/>
      <c r="K74" s="894"/>
      <c r="L74" s="894"/>
      <c r="M74" s="894"/>
      <c r="N74" s="894"/>
      <c r="O74" s="894"/>
      <c r="P74" s="895"/>
      <c r="Q74" s="896">
        <v>451.79732300000001</v>
      </c>
      <c r="R74" s="851"/>
      <c r="S74" s="851"/>
      <c r="T74" s="851"/>
      <c r="U74" s="851"/>
      <c r="V74" s="851">
        <v>448.01326399999999</v>
      </c>
      <c r="W74" s="851"/>
      <c r="X74" s="851"/>
      <c r="Y74" s="851"/>
      <c r="Z74" s="851"/>
      <c r="AA74" s="851">
        <f>+Q74-V74</f>
        <v>3.7840590000000134</v>
      </c>
      <c r="AB74" s="851"/>
      <c r="AC74" s="851"/>
      <c r="AD74" s="851"/>
      <c r="AE74" s="851"/>
      <c r="AF74" s="851">
        <f>+Q74-V74</f>
        <v>3.7840590000000134</v>
      </c>
      <c r="AG74" s="851"/>
      <c r="AH74" s="851"/>
      <c r="AI74" s="851"/>
      <c r="AJ74" s="851"/>
      <c r="AK74" s="851" t="s">
        <v>484</v>
      </c>
      <c r="AL74" s="851"/>
      <c r="AM74" s="851"/>
      <c r="AN74" s="851"/>
      <c r="AO74" s="851"/>
      <c r="AP74" s="851" t="s">
        <v>484</v>
      </c>
      <c r="AQ74" s="851"/>
      <c r="AR74" s="851"/>
      <c r="AS74" s="851"/>
      <c r="AT74" s="851"/>
      <c r="AU74" s="851" t="s">
        <v>484</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548</v>
      </c>
      <c r="C75" s="894"/>
      <c r="D75" s="894"/>
      <c r="E75" s="894"/>
      <c r="F75" s="894"/>
      <c r="G75" s="894"/>
      <c r="H75" s="894"/>
      <c r="I75" s="894"/>
      <c r="J75" s="894"/>
      <c r="K75" s="894"/>
      <c r="L75" s="894"/>
      <c r="M75" s="894"/>
      <c r="N75" s="894"/>
      <c r="O75" s="894"/>
      <c r="P75" s="895"/>
      <c r="Q75" s="899">
        <v>150501.86945299999</v>
      </c>
      <c r="R75" s="900"/>
      <c r="S75" s="900"/>
      <c r="T75" s="900"/>
      <c r="U75" s="850"/>
      <c r="V75" s="901">
        <v>147712.91172800001</v>
      </c>
      <c r="W75" s="900"/>
      <c r="X75" s="900"/>
      <c r="Y75" s="900"/>
      <c r="Z75" s="850"/>
      <c r="AA75" s="851">
        <f>+Q75-V75</f>
        <v>2788.9577249999857</v>
      </c>
      <c r="AB75" s="851"/>
      <c r="AC75" s="851"/>
      <c r="AD75" s="851"/>
      <c r="AE75" s="851"/>
      <c r="AF75" s="851">
        <f>+Q75-V75</f>
        <v>2788.9577249999857</v>
      </c>
      <c r="AG75" s="851"/>
      <c r="AH75" s="851"/>
      <c r="AI75" s="851"/>
      <c r="AJ75" s="851"/>
      <c r="AK75" s="901">
        <v>286.49941999999999</v>
      </c>
      <c r="AL75" s="900"/>
      <c r="AM75" s="900"/>
      <c r="AN75" s="900"/>
      <c r="AO75" s="850"/>
      <c r="AP75" s="901" t="s">
        <v>484</v>
      </c>
      <c r="AQ75" s="900"/>
      <c r="AR75" s="900"/>
      <c r="AS75" s="900"/>
      <c r="AT75" s="850"/>
      <c r="AU75" s="901" t="s">
        <v>484</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549</v>
      </c>
      <c r="C76" s="894"/>
      <c r="D76" s="894"/>
      <c r="E76" s="894"/>
      <c r="F76" s="894"/>
      <c r="G76" s="894"/>
      <c r="H76" s="894"/>
      <c r="I76" s="894"/>
      <c r="J76" s="894"/>
      <c r="K76" s="894"/>
      <c r="L76" s="894"/>
      <c r="M76" s="894"/>
      <c r="N76" s="894"/>
      <c r="O76" s="894"/>
      <c r="P76" s="895"/>
      <c r="Q76" s="899">
        <v>7.2004929999999998</v>
      </c>
      <c r="R76" s="900"/>
      <c r="S76" s="900"/>
      <c r="T76" s="900"/>
      <c r="U76" s="850"/>
      <c r="V76" s="901">
        <v>2.2629199999999998</v>
      </c>
      <c r="W76" s="900"/>
      <c r="X76" s="900"/>
      <c r="Y76" s="900"/>
      <c r="Z76" s="850"/>
      <c r="AA76" s="901">
        <f>+Q76-V76</f>
        <v>4.9375730000000004</v>
      </c>
      <c r="AB76" s="900"/>
      <c r="AC76" s="900"/>
      <c r="AD76" s="900"/>
      <c r="AE76" s="850"/>
      <c r="AF76" s="901">
        <f>+Q76-V76</f>
        <v>4.9375730000000004</v>
      </c>
      <c r="AG76" s="900"/>
      <c r="AH76" s="900"/>
      <c r="AI76" s="900"/>
      <c r="AJ76" s="850"/>
      <c r="AK76" s="851" t="s">
        <v>484</v>
      </c>
      <c r="AL76" s="851"/>
      <c r="AM76" s="851"/>
      <c r="AN76" s="851"/>
      <c r="AO76" s="851"/>
      <c r="AP76" s="901" t="s">
        <v>484</v>
      </c>
      <c r="AQ76" s="900"/>
      <c r="AR76" s="900"/>
      <c r="AS76" s="900"/>
      <c r="AT76" s="850"/>
      <c r="AU76" s="901" t="s">
        <v>484</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370</v>
      </c>
      <c r="B88" s="810" t="s">
        <v>398</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f>SUM(AF68:AJ87)</f>
        <v>2798.4014539999857</v>
      </c>
      <c r="AG88" s="862"/>
      <c r="AH88" s="862"/>
      <c r="AI88" s="862"/>
      <c r="AJ88" s="862"/>
      <c r="AK88" s="859"/>
      <c r="AL88" s="859"/>
      <c r="AM88" s="859"/>
      <c r="AN88" s="859"/>
      <c r="AO88" s="859"/>
      <c r="AP88" s="862">
        <f t="shared" ref="AP88" si="3">SUM(AP68:AT87)</f>
        <v>26.512</v>
      </c>
      <c r="AQ88" s="862"/>
      <c r="AR88" s="862"/>
      <c r="AS88" s="862"/>
      <c r="AT88" s="862"/>
      <c r="AU88" s="862">
        <f t="shared" ref="AU88" si="4">SUM(AU68:AY87)</f>
        <v>8.7750000000000004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399</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f>SUM(CR7:CV88)</f>
        <v>49.67</v>
      </c>
      <c r="CS102" s="870"/>
      <c r="CT102" s="870"/>
      <c r="CU102" s="870"/>
      <c r="CV102" s="913"/>
      <c r="CW102" s="912">
        <f t="shared" ref="CW102" si="5">SUM(CW7:DA88)</f>
        <v>144.631</v>
      </c>
      <c r="CX102" s="870"/>
      <c r="CY102" s="870"/>
      <c r="CZ102" s="870"/>
      <c r="DA102" s="913"/>
      <c r="DB102" s="912">
        <f t="shared" ref="DB102" si="6">SUM(DB7:DF88)</f>
        <v>203.98699999999999</v>
      </c>
      <c r="DC102" s="870"/>
      <c r="DD102" s="870"/>
      <c r="DE102" s="870"/>
      <c r="DF102" s="913"/>
      <c r="DG102" s="912">
        <f t="shared" ref="DG102" si="7">SUM(DG7:DK88)</f>
        <v>321.209</v>
      </c>
      <c r="DH102" s="870"/>
      <c r="DI102" s="870"/>
      <c r="DJ102" s="870"/>
      <c r="DK102" s="913"/>
      <c r="DL102" s="912">
        <f t="shared" ref="DL102" si="8">SUM(DL7:DP88)</f>
        <v>461.03000000000003</v>
      </c>
      <c r="DM102" s="870"/>
      <c r="DN102" s="870"/>
      <c r="DO102" s="870"/>
      <c r="DP102" s="913"/>
      <c r="DQ102" s="912">
        <f t="shared" ref="DQ102" si="9">SUM(DQ7:DU88)</f>
        <v>457.12200000000007</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406</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407</v>
      </c>
      <c r="AB109" s="915"/>
      <c r="AC109" s="915"/>
      <c r="AD109" s="915"/>
      <c r="AE109" s="916"/>
      <c r="AF109" s="914" t="s">
        <v>288</v>
      </c>
      <c r="AG109" s="915"/>
      <c r="AH109" s="915"/>
      <c r="AI109" s="915"/>
      <c r="AJ109" s="916"/>
      <c r="AK109" s="914" t="s">
        <v>287</v>
      </c>
      <c r="AL109" s="915"/>
      <c r="AM109" s="915"/>
      <c r="AN109" s="915"/>
      <c r="AO109" s="916"/>
      <c r="AP109" s="914" t="s">
        <v>408</v>
      </c>
      <c r="AQ109" s="915"/>
      <c r="AR109" s="915"/>
      <c r="AS109" s="915"/>
      <c r="AT109" s="917"/>
      <c r="AU109" s="934" t="s">
        <v>406</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407</v>
      </c>
      <c r="BR109" s="915"/>
      <c r="BS109" s="915"/>
      <c r="BT109" s="915"/>
      <c r="BU109" s="916"/>
      <c r="BV109" s="914" t="s">
        <v>288</v>
      </c>
      <c r="BW109" s="915"/>
      <c r="BX109" s="915"/>
      <c r="BY109" s="915"/>
      <c r="BZ109" s="916"/>
      <c r="CA109" s="914" t="s">
        <v>287</v>
      </c>
      <c r="CB109" s="915"/>
      <c r="CC109" s="915"/>
      <c r="CD109" s="915"/>
      <c r="CE109" s="916"/>
      <c r="CF109" s="935" t="s">
        <v>408</v>
      </c>
      <c r="CG109" s="935"/>
      <c r="CH109" s="935"/>
      <c r="CI109" s="935"/>
      <c r="CJ109" s="935"/>
      <c r="CK109" s="914" t="s">
        <v>409</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407</v>
      </c>
      <c r="DH109" s="915"/>
      <c r="DI109" s="915"/>
      <c r="DJ109" s="915"/>
      <c r="DK109" s="916"/>
      <c r="DL109" s="914" t="s">
        <v>288</v>
      </c>
      <c r="DM109" s="915"/>
      <c r="DN109" s="915"/>
      <c r="DO109" s="915"/>
      <c r="DP109" s="916"/>
      <c r="DQ109" s="914" t="s">
        <v>287</v>
      </c>
      <c r="DR109" s="915"/>
      <c r="DS109" s="915"/>
      <c r="DT109" s="915"/>
      <c r="DU109" s="916"/>
      <c r="DV109" s="914" t="s">
        <v>408</v>
      </c>
      <c r="DW109" s="915"/>
      <c r="DX109" s="915"/>
      <c r="DY109" s="915"/>
      <c r="DZ109" s="917"/>
    </row>
    <row r="110" spans="1:131" s="199" customFormat="1" ht="26.25" customHeight="1" x14ac:dyDescent="0.15">
      <c r="A110" s="918" t="s">
        <v>410</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6528605</v>
      </c>
      <c r="AB110" s="922"/>
      <c r="AC110" s="922"/>
      <c r="AD110" s="922"/>
      <c r="AE110" s="923"/>
      <c r="AF110" s="924">
        <v>6544768</v>
      </c>
      <c r="AG110" s="922"/>
      <c r="AH110" s="922"/>
      <c r="AI110" s="922"/>
      <c r="AJ110" s="923"/>
      <c r="AK110" s="924">
        <v>6514983</v>
      </c>
      <c r="AL110" s="922"/>
      <c r="AM110" s="922"/>
      <c r="AN110" s="922"/>
      <c r="AO110" s="923"/>
      <c r="AP110" s="925">
        <v>32.5</v>
      </c>
      <c r="AQ110" s="926"/>
      <c r="AR110" s="926"/>
      <c r="AS110" s="926"/>
      <c r="AT110" s="927"/>
      <c r="AU110" s="928" t="s">
        <v>61</v>
      </c>
      <c r="AV110" s="929"/>
      <c r="AW110" s="929"/>
      <c r="AX110" s="929"/>
      <c r="AY110" s="929"/>
      <c r="AZ110" s="970" t="s">
        <v>411</v>
      </c>
      <c r="BA110" s="919"/>
      <c r="BB110" s="919"/>
      <c r="BC110" s="919"/>
      <c r="BD110" s="919"/>
      <c r="BE110" s="919"/>
      <c r="BF110" s="919"/>
      <c r="BG110" s="919"/>
      <c r="BH110" s="919"/>
      <c r="BI110" s="919"/>
      <c r="BJ110" s="919"/>
      <c r="BK110" s="919"/>
      <c r="BL110" s="919"/>
      <c r="BM110" s="919"/>
      <c r="BN110" s="919"/>
      <c r="BO110" s="919"/>
      <c r="BP110" s="920"/>
      <c r="BQ110" s="956">
        <v>68823572</v>
      </c>
      <c r="BR110" s="957"/>
      <c r="BS110" s="957"/>
      <c r="BT110" s="957"/>
      <c r="BU110" s="957"/>
      <c r="BV110" s="957">
        <v>66589293</v>
      </c>
      <c r="BW110" s="957"/>
      <c r="BX110" s="957"/>
      <c r="BY110" s="957"/>
      <c r="BZ110" s="957"/>
      <c r="CA110" s="957">
        <v>65595072</v>
      </c>
      <c r="CB110" s="957"/>
      <c r="CC110" s="957"/>
      <c r="CD110" s="957"/>
      <c r="CE110" s="957"/>
      <c r="CF110" s="971">
        <v>326.89999999999998</v>
      </c>
      <c r="CG110" s="972"/>
      <c r="CH110" s="972"/>
      <c r="CI110" s="972"/>
      <c r="CJ110" s="972"/>
      <c r="CK110" s="973" t="s">
        <v>412</v>
      </c>
      <c r="CL110" s="974"/>
      <c r="CM110" s="953" t="s">
        <v>413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414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415</v>
      </c>
      <c r="BA111" s="980"/>
      <c r="BB111" s="980"/>
      <c r="BC111" s="980"/>
      <c r="BD111" s="980"/>
      <c r="BE111" s="980"/>
      <c r="BF111" s="980"/>
      <c r="BG111" s="980"/>
      <c r="BH111" s="980"/>
      <c r="BI111" s="980"/>
      <c r="BJ111" s="980"/>
      <c r="BK111" s="980"/>
      <c r="BL111" s="980"/>
      <c r="BM111" s="980"/>
      <c r="BN111" s="980"/>
      <c r="BO111" s="980"/>
      <c r="BP111" s="981"/>
      <c r="BQ111" s="949">
        <v>1847119</v>
      </c>
      <c r="BR111" s="950"/>
      <c r="BS111" s="950"/>
      <c r="BT111" s="950"/>
      <c r="BU111" s="950"/>
      <c r="BV111" s="950">
        <v>1658570</v>
      </c>
      <c r="BW111" s="950"/>
      <c r="BX111" s="950"/>
      <c r="BY111" s="950"/>
      <c r="BZ111" s="950"/>
      <c r="CA111" s="950">
        <v>1516927</v>
      </c>
      <c r="CB111" s="950"/>
      <c r="CC111" s="950"/>
      <c r="CD111" s="950"/>
      <c r="CE111" s="950"/>
      <c r="CF111" s="944">
        <v>7.6</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419</v>
      </c>
      <c r="BA112" s="980"/>
      <c r="BB112" s="980"/>
      <c r="BC112" s="980"/>
      <c r="BD112" s="980"/>
      <c r="BE112" s="980"/>
      <c r="BF112" s="980"/>
      <c r="BG112" s="980"/>
      <c r="BH112" s="980"/>
      <c r="BI112" s="980"/>
      <c r="BJ112" s="980"/>
      <c r="BK112" s="980"/>
      <c r="BL112" s="980"/>
      <c r="BM112" s="980"/>
      <c r="BN112" s="980"/>
      <c r="BO112" s="980"/>
      <c r="BP112" s="981"/>
      <c r="BQ112" s="949">
        <v>40291429</v>
      </c>
      <c r="BR112" s="950"/>
      <c r="BS112" s="950"/>
      <c r="BT112" s="950"/>
      <c r="BU112" s="950"/>
      <c r="BV112" s="950">
        <v>39244550</v>
      </c>
      <c r="BW112" s="950"/>
      <c r="BX112" s="950"/>
      <c r="BY112" s="950"/>
      <c r="BZ112" s="950"/>
      <c r="CA112" s="950">
        <v>38453595</v>
      </c>
      <c r="CB112" s="950"/>
      <c r="CC112" s="950"/>
      <c r="CD112" s="950"/>
      <c r="CE112" s="950"/>
      <c r="CF112" s="944">
        <v>191.6</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2424534</v>
      </c>
      <c r="AB113" s="964"/>
      <c r="AC113" s="964"/>
      <c r="AD113" s="964"/>
      <c r="AE113" s="965"/>
      <c r="AF113" s="966">
        <v>2516960</v>
      </c>
      <c r="AG113" s="964"/>
      <c r="AH113" s="964"/>
      <c r="AI113" s="964"/>
      <c r="AJ113" s="965"/>
      <c r="AK113" s="966">
        <v>2507403</v>
      </c>
      <c r="AL113" s="964"/>
      <c r="AM113" s="964"/>
      <c r="AN113" s="964"/>
      <c r="AO113" s="965"/>
      <c r="AP113" s="967">
        <v>12.5</v>
      </c>
      <c r="AQ113" s="968"/>
      <c r="AR113" s="968"/>
      <c r="AS113" s="968"/>
      <c r="AT113" s="969"/>
      <c r="AU113" s="930"/>
      <c r="AV113" s="931"/>
      <c r="AW113" s="931"/>
      <c r="AX113" s="931"/>
      <c r="AY113" s="931"/>
      <c r="AZ113" s="979" t="s">
        <v>422</v>
      </c>
      <c r="BA113" s="980"/>
      <c r="BB113" s="980"/>
      <c r="BC113" s="980"/>
      <c r="BD113" s="980"/>
      <c r="BE113" s="980"/>
      <c r="BF113" s="980"/>
      <c r="BG113" s="980"/>
      <c r="BH113" s="980"/>
      <c r="BI113" s="980"/>
      <c r="BJ113" s="980"/>
      <c r="BK113" s="980"/>
      <c r="BL113" s="980"/>
      <c r="BM113" s="980"/>
      <c r="BN113" s="980"/>
      <c r="BO113" s="980"/>
      <c r="BP113" s="981"/>
      <c r="BQ113" s="949">
        <v>17071</v>
      </c>
      <c r="BR113" s="950"/>
      <c r="BS113" s="950"/>
      <c r="BT113" s="950"/>
      <c r="BU113" s="950"/>
      <c r="BV113" s="950">
        <v>12402</v>
      </c>
      <c r="BW113" s="950"/>
      <c r="BX113" s="950"/>
      <c r="BY113" s="950"/>
      <c r="BZ113" s="950"/>
      <c r="CA113" s="950">
        <v>8775</v>
      </c>
      <c r="CB113" s="950"/>
      <c r="CC113" s="950"/>
      <c r="CD113" s="950"/>
      <c r="CE113" s="950"/>
      <c r="CF113" s="944">
        <v>0</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3245</v>
      </c>
      <c r="AB114" s="989"/>
      <c r="AC114" s="989"/>
      <c r="AD114" s="989"/>
      <c r="AE114" s="990"/>
      <c r="AF114" s="991">
        <v>1954</v>
      </c>
      <c r="AG114" s="989"/>
      <c r="AH114" s="989"/>
      <c r="AI114" s="989"/>
      <c r="AJ114" s="990"/>
      <c r="AK114" s="991">
        <v>2212</v>
      </c>
      <c r="AL114" s="989"/>
      <c r="AM114" s="989"/>
      <c r="AN114" s="989"/>
      <c r="AO114" s="990"/>
      <c r="AP114" s="992">
        <v>0</v>
      </c>
      <c r="AQ114" s="993"/>
      <c r="AR114" s="993"/>
      <c r="AS114" s="993"/>
      <c r="AT114" s="994"/>
      <c r="AU114" s="930"/>
      <c r="AV114" s="931"/>
      <c r="AW114" s="931"/>
      <c r="AX114" s="931"/>
      <c r="AY114" s="931"/>
      <c r="AZ114" s="979" t="s">
        <v>425</v>
      </c>
      <c r="BA114" s="980"/>
      <c r="BB114" s="980"/>
      <c r="BC114" s="980"/>
      <c r="BD114" s="980"/>
      <c r="BE114" s="980"/>
      <c r="BF114" s="980"/>
      <c r="BG114" s="980"/>
      <c r="BH114" s="980"/>
      <c r="BI114" s="980"/>
      <c r="BJ114" s="980"/>
      <c r="BK114" s="980"/>
      <c r="BL114" s="980"/>
      <c r="BM114" s="980"/>
      <c r="BN114" s="980"/>
      <c r="BO114" s="980"/>
      <c r="BP114" s="981"/>
      <c r="BQ114" s="949">
        <v>4677188</v>
      </c>
      <c r="BR114" s="950"/>
      <c r="BS114" s="950"/>
      <c r="BT114" s="950"/>
      <c r="BU114" s="950"/>
      <c r="BV114" s="950">
        <v>4472894</v>
      </c>
      <c r="BW114" s="950"/>
      <c r="BX114" s="950"/>
      <c r="BY114" s="950"/>
      <c r="BZ114" s="950"/>
      <c r="CA114" s="950">
        <v>4684507</v>
      </c>
      <c r="CB114" s="950"/>
      <c r="CC114" s="950"/>
      <c r="CD114" s="950"/>
      <c r="CE114" s="950"/>
      <c r="CF114" s="944">
        <v>23.3</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56839</v>
      </c>
      <c r="AB115" s="964"/>
      <c r="AC115" s="964"/>
      <c r="AD115" s="964"/>
      <c r="AE115" s="965"/>
      <c r="AF115" s="966">
        <v>29708</v>
      </c>
      <c r="AG115" s="964"/>
      <c r="AH115" s="964"/>
      <c r="AI115" s="964"/>
      <c r="AJ115" s="965"/>
      <c r="AK115" s="966">
        <v>28822</v>
      </c>
      <c r="AL115" s="964"/>
      <c r="AM115" s="964"/>
      <c r="AN115" s="964"/>
      <c r="AO115" s="965"/>
      <c r="AP115" s="967">
        <v>0.1</v>
      </c>
      <c r="AQ115" s="968"/>
      <c r="AR115" s="968"/>
      <c r="AS115" s="968"/>
      <c r="AT115" s="969"/>
      <c r="AU115" s="930"/>
      <c r="AV115" s="931"/>
      <c r="AW115" s="931"/>
      <c r="AX115" s="931"/>
      <c r="AY115" s="931"/>
      <c r="AZ115" s="979" t="s">
        <v>428</v>
      </c>
      <c r="BA115" s="980"/>
      <c r="BB115" s="980"/>
      <c r="BC115" s="980"/>
      <c r="BD115" s="980"/>
      <c r="BE115" s="980"/>
      <c r="BF115" s="980"/>
      <c r="BG115" s="980"/>
      <c r="BH115" s="980"/>
      <c r="BI115" s="980"/>
      <c r="BJ115" s="980"/>
      <c r="BK115" s="980"/>
      <c r="BL115" s="980"/>
      <c r="BM115" s="980"/>
      <c r="BN115" s="980"/>
      <c r="BO115" s="980"/>
      <c r="BP115" s="981"/>
      <c r="BQ115" s="949">
        <v>4824</v>
      </c>
      <c r="BR115" s="950"/>
      <c r="BS115" s="950"/>
      <c r="BT115" s="950"/>
      <c r="BU115" s="950"/>
      <c r="BV115" s="950">
        <v>313981</v>
      </c>
      <c r="BW115" s="950"/>
      <c r="BX115" s="950"/>
      <c r="BY115" s="950"/>
      <c r="BZ115" s="950"/>
      <c r="CA115" s="950">
        <v>357072</v>
      </c>
      <c r="CB115" s="950"/>
      <c r="CC115" s="950"/>
      <c r="CD115" s="950"/>
      <c r="CE115" s="950"/>
      <c r="CF115" s="944">
        <v>1.8</v>
      </c>
      <c r="CG115" s="945"/>
      <c r="CH115" s="945"/>
      <c r="CI115" s="945"/>
      <c r="CJ115" s="945"/>
      <c r="CK115" s="975"/>
      <c r="CL115" s="976"/>
      <c r="CM115" s="979" t="s">
        <v>429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1628976</v>
      </c>
      <c r="DH115" s="989"/>
      <c r="DI115" s="989"/>
      <c r="DJ115" s="989"/>
      <c r="DK115" s="990"/>
      <c r="DL115" s="991">
        <v>1476338</v>
      </c>
      <c r="DM115" s="989"/>
      <c r="DN115" s="989"/>
      <c r="DO115" s="989"/>
      <c r="DP115" s="990"/>
      <c r="DQ115" s="991">
        <v>1370006</v>
      </c>
      <c r="DR115" s="989"/>
      <c r="DS115" s="989"/>
      <c r="DT115" s="989"/>
      <c r="DU115" s="990"/>
      <c r="DV115" s="992">
        <v>6.8</v>
      </c>
      <c r="DW115" s="993"/>
      <c r="DX115" s="993"/>
      <c r="DY115" s="993"/>
      <c r="DZ115" s="994"/>
    </row>
    <row r="116" spans="1:130" s="199" customFormat="1" ht="26.25" customHeight="1" x14ac:dyDescent="0.15">
      <c r="A116" s="986"/>
      <c r="B116" s="987"/>
      <c r="C116" s="995" t="s">
        <v>430</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132</v>
      </c>
      <c r="AB116" s="989"/>
      <c r="AC116" s="989"/>
      <c r="AD116" s="989"/>
      <c r="AE116" s="990"/>
      <c r="AF116" s="991">
        <v>400</v>
      </c>
      <c r="AG116" s="989"/>
      <c r="AH116" s="989"/>
      <c r="AI116" s="989"/>
      <c r="AJ116" s="990"/>
      <c r="AK116" s="991">
        <v>36</v>
      </c>
      <c r="AL116" s="989"/>
      <c r="AM116" s="989"/>
      <c r="AN116" s="989"/>
      <c r="AO116" s="990"/>
      <c r="AP116" s="992">
        <v>0</v>
      </c>
      <c r="AQ116" s="993"/>
      <c r="AR116" s="993"/>
      <c r="AS116" s="993"/>
      <c r="AT116" s="994"/>
      <c r="AU116" s="930"/>
      <c r="AV116" s="931"/>
      <c r="AW116" s="931"/>
      <c r="AX116" s="931"/>
      <c r="AY116" s="931"/>
      <c r="AZ116" s="997" t="s">
        <v>431</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218143</v>
      </c>
      <c r="DH116" s="989"/>
      <c r="DI116" s="989"/>
      <c r="DJ116" s="989"/>
      <c r="DK116" s="990"/>
      <c r="DL116" s="991">
        <v>182232</v>
      </c>
      <c r="DM116" s="989"/>
      <c r="DN116" s="989"/>
      <c r="DO116" s="989"/>
      <c r="DP116" s="990"/>
      <c r="DQ116" s="991">
        <v>146921</v>
      </c>
      <c r="DR116" s="989"/>
      <c r="DS116" s="989"/>
      <c r="DT116" s="989"/>
      <c r="DU116" s="990"/>
      <c r="DV116" s="992">
        <v>0.7</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433</v>
      </c>
      <c r="Z117" s="916"/>
      <c r="AA117" s="1006">
        <v>9013355</v>
      </c>
      <c r="AB117" s="1007"/>
      <c r="AC117" s="1007"/>
      <c r="AD117" s="1007"/>
      <c r="AE117" s="1008"/>
      <c r="AF117" s="1009">
        <v>9093790</v>
      </c>
      <c r="AG117" s="1007"/>
      <c r="AH117" s="1007"/>
      <c r="AI117" s="1007"/>
      <c r="AJ117" s="1008"/>
      <c r="AK117" s="1009">
        <v>9053456</v>
      </c>
      <c r="AL117" s="1007"/>
      <c r="AM117" s="1007"/>
      <c r="AN117" s="1007"/>
      <c r="AO117" s="1008"/>
      <c r="AP117" s="1010"/>
      <c r="AQ117" s="1011"/>
      <c r="AR117" s="1011"/>
      <c r="AS117" s="1011"/>
      <c r="AT117" s="1012"/>
      <c r="AU117" s="930"/>
      <c r="AV117" s="931"/>
      <c r="AW117" s="931"/>
      <c r="AX117" s="931"/>
      <c r="AY117" s="931"/>
      <c r="AZ117" s="997" t="s">
        <v>434</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409</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407</v>
      </c>
      <c r="AB118" s="915"/>
      <c r="AC118" s="915"/>
      <c r="AD118" s="915"/>
      <c r="AE118" s="916"/>
      <c r="AF118" s="914" t="s">
        <v>288</v>
      </c>
      <c r="AG118" s="915"/>
      <c r="AH118" s="915"/>
      <c r="AI118" s="915"/>
      <c r="AJ118" s="916"/>
      <c r="AK118" s="914" t="s">
        <v>287</v>
      </c>
      <c r="AL118" s="915"/>
      <c r="AM118" s="915"/>
      <c r="AN118" s="915"/>
      <c r="AO118" s="916"/>
      <c r="AP118" s="1001" t="s">
        <v>408</v>
      </c>
      <c r="AQ118" s="1002"/>
      <c r="AR118" s="1002"/>
      <c r="AS118" s="1002"/>
      <c r="AT118" s="1003"/>
      <c r="AU118" s="930"/>
      <c r="AV118" s="931"/>
      <c r="AW118" s="931"/>
      <c r="AX118" s="931"/>
      <c r="AY118" s="931"/>
      <c r="AZ118" s="1004" t="s">
        <v>436</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412</v>
      </c>
      <c r="B119" s="974"/>
      <c r="C119" s="953" t="s">
        <v>413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438</v>
      </c>
      <c r="BP119" s="1036"/>
      <c r="BQ119" s="1027">
        <v>115661203</v>
      </c>
      <c r="BR119" s="1028"/>
      <c r="BS119" s="1028"/>
      <c r="BT119" s="1028"/>
      <c r="BU119" s="1028"/>
      <c r="BV119" s="1028">
        <v>112291690</v>
      </c>
      <c r="BW119" s="1028"/>
      <c r="BX119" s="1028"/>
      <c r="BY119" s="1028"/>
      <c r="BZ119" s="1028"/>
      <c r="CA119" s="1028">
        <v>110615948</v>
      </c>
      <c r="CB119" s="1028"/>
      <c r="CC119" s="1028"/>
      <c r="CD119" s="1028"/>
      <c r="CE119" s="1028"/>
      <c r="CF119" s="1029"/>
      <c r="CG119" s="1030"/>
      <c r="CH119" s="1030"/>
      <c r="CI119" s="1030"/>
      <c r="CJ119" s="1031"/>
      <c r="CK119" s="977"/>
      <c r="CL119" s="978"/>
      <c r="CM119" s="1032" t="s">
        <v>439</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15">
      <c r="A120" s="1089"/>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440</v>
      </c>
      <c r="AV120" s="1020"/>
      <c r="AW120" s="1020"/>
      <c r="AX120" s="1020"/>
      <c r="AY120" s="1021"/>
      <c r="AZ120" s="970" t="s">
        <v>441</v>
      </c>
      <c r="BA120" s="919"/>
      <c r="BB120" s="919"/>
      <c r="BC120" s="919"/>
      <c r="BD120" s="919"/>
      <c r="BE120" s="919"/>
      <c r="BF120" s="919"/>
      <c r="BG120" s="919"/>
      <c r="BH120" s="919"/>
      <c r="BI120" s="919"/>
      <c r="BJ120" s="919"/>
      <c r="BK120" s="919"/>
      <c r="BL120" s="919"/>
      <c r="BM120" s="919"/>
      <c r="BN120" s="919"/>
      <c r="BO120" s="919"/>
      <c r="BP120" s="920"/>
      <c r="BQ120" s="956">
        <v>4649956</v>
      </c>
      <c r="BR120" s="957"/>
      <c r="BS120" s="957"/>
      <c r="BT120" s="957"/>
      <c r="BU120" s="957"/>
      <c r="BV120" s="957">
        <v>4974401</v>
      </c>
      <c r="BW120" s="957"/>
      <c r="BX120" s="957"/>
      <c r="BY120" s="957"/>
      <c r="BZ120" s="957"/>
      <c r="CA120" s="957">
        <v>5245064</v>
      </c>
      <c r="CB120" s="957"/>
      <c r="CC120" s="957"/>
      <c r="CD120" s="957"/>
      <c r="CE120" s="957"/>
      <c r="CF120" s="971">
        <v>26.1</v>
      </c>
      <c r="CG120" s="972"/>
      <c r="CH120" s="972"/>
      <c r="CI120" s="972"/>
      <c r="CJ120" s="972"/>
      <c r="CK120" s="1037" t="s">
        <v>442</v>
      </c>
      <c r="CL120" s="1038"/>
      <c r="CM120" s="1038"/>
      <c r="CN120" s="1038"/>
      <c r="CO120" s="1039"/>
      <c r="CP120" s="1045" t="s">
        <v>387</v>
      </c>
      <c r="CQ120" s="1046"/>
      <c r="CR120" s="1046"/>
      <c r="CS120" s="1046"/>
      <c r="CT120" s="1046"/>
      <c r="CU120" s="1046"/>
      <c r="CV120" s="1046"/>
      <c r="CW120" s="1046"/>
      <c r="CX120" s="1046"/>
      <c r="CY120" s="1046"/>
      <c r="CZ120" s="1046"/>
      <c r="DA120" s="1046"/>
      <c r="DB120" s="1046"/>
      <c r="DC120" s="1046"/>
      <c r="DD120" s="1046"/>
      <c r="DE120" s="1046"/>
      <c r="DF120" s="1047"/>
      <c r="DG120" s="956">
        <v>34089219</v>
      </c>
      <c r="DH120" s="957"/>
      <c r="DI120" s="957"/>
      <c r="DJ120" s="957"/>
      <c r="DK120" s="957"/>
      <c r="DL120" s="957">
        <v>33504248</v>
      </c>
      <c r="DM120" s="957"/>
      <c r="DN120" s="957"/>
      <c r="DO120" s="957"/>
      <c r="DP120" s="957"/>
      <c r="DQ120" s="957">
        <v>33180597</v>
      </c>
      <c r="DR120" s="957"/>
      <c r="DS120" s="957"/>
      <c r="DT120" s="957"/>
      <c r="DU120" s="957"/>
      <c r="DV120" s="958">
        <v>165.4</v>
      </c>
      <c r="DW120" s="958"/>
      <c r="DX120" s="958"/>
      <c r="DY120" s="958"/>
      <c r="DZ120" s="959"/>
    </row>
    <row r="121" spans="1:130" s="199" customFormat="1" ht="26.25" customHeight="1" x14ac:dyDescent="0.15">
      <c r="A121" s="1089"/>
      <c r="B121" s="976"/>
      <c r="C121" s="997" t="s">
        <v>443</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444</v>
      </c>
      <c r="BA121" s="980"/>
      <c r="BB121" s="980"/>
      <c r="BC121" s="980"/>
      <c r="BD121" s="980"/>
      <c r="BE121" s="980"/>
      <c r="BF121" s="980"/>
      <c r="BG121" s="980"/>
      <c r="BH121" s="980"/>
      <c r="BI121" s="980"/>
      <c r="BJ121" s="980"/>
      <c r="BK121" s="980"/>
      <c r="BL121" s="980"/>
      <c r="BM121" s="980"/>
      <c r="BN121" s="980"/>
      <c r="BO121" s="980"/>
      <c r="BP121" s="981"/>
      <c r="BQ121" s="949">
        <v>14250986</v>
      </c>
      <c r="BR121" s="950"/>
      <c r="BS121" s="950"/>
      <c r="BT121" s="950"/>
      <c r="BU121" s="950"/>
      <c r="BV121" s="950">
        <v>14377319</v>
      </c>
      <c r="BW121" s="950"/>
      <c r="BX121" s="950"/>
      <c r="BY121" s="950"/>
      <c r="BZ121" s="950"/>
      <c r="CA121" s="950">
        <v>14265269</v>
      </c>
      <c r="CB121" s="950"/>
      <c r="CC121" s="950"/>
      <c r="CD121" s="950"/>
      <c r="CE121" s="950"/>
      <c r="CF121" s="944">
        <v>71.099999999999994</v>
      </c>
      <c r="CG121" s="945"/>
      <c r="CH121" s="945"/>
      <c r="CI121" s="945"/>
      <c r="CJ121" s="945"/>
      <c r="CK121" s="1040"/>
      <c r="CL121" s="1041"/>
      <c r="CM121" s="1041"/>
      <c r="CN121" s="1041"/>
      <c r="CO121" s="1042"/>
      <c r="CP121" s="1050" t="s">
        <v>388</v>
      </c>
      <c r="CQ121" s="1051"/>
      <c r="CR121" s="1051"/>
      <c r="CS121" s="1051"/>
      <c r="CT121" s="1051"/>
      <c r="CU121" s="1051"/>
      <c r="CV121" s="1051"/>
      <c r="CW121" s="1051"/>
      <c r="CX121" s="1051"/>
      <c r="CY121" s="1051"/>
      <c r="CZ121" s="1051"/>
      <c r="DA121" s="1051"/>
      <c r="DB121" s="1051"/>
      <c r="DC121" s="1051"/>
      <c r="DD121" s="1051"/>
      <c r="DE121" s="1051"/>
      <c r="DF121" s="1052"/>
      <c r="DG121" s="949">
        <v>3159087</v>
      </c>
      <c r="DH121" s="950"/>
      <c r="DI121" s="950"/>
      <c r="DJ121" s="950"/>
      <c r="DK121" s="950"/>
      <c r="DL121" s="950">
        <v>2838063</v>
      </c>
      <c r="DM121" s="950"/>
      <c r="DN121" s="950"/>
      <c r="DO121" s="950"/>
      <c r="DP121" s="950"/>
      <c r="DQ121" s="950">
        <v>2473148</v>
      </c>
      <c r="DR121" s="950"/>
      <c r="DS121" s="950"/>
      <c r="DT121" s="950"/>
      <c r="DU121" s="950"/>
      <c r="DV121" s="951">
        <v>12.3</v>
      </c>
      <c r="DW121" s="951"/>
      <c r="DX121" s="951"/>
      <c r="DY121" s="951"/>
      <c r="DZ121" s="952"/>
    </row>
    <row r="122" spans="1:130" s="199" customFormat="1" ht="26.25" customHeight="1" x14ac:dyDescent="0.15">
      <c r="A122" s="1089"/>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445</v>
      </c>
      <c r="BA122" s="995"/>
      <c r="BB122" s="995"/>
      <c r="BC122" s="995"/>
      <c r="BD122" s="995"/>
      <c r="BE122" s="995"/>
      <c r="BF122" s="995"/>
      <c r="BG122" s="995"/>
      <c r="BH122" s="995"/>
      <c r="BI122" s="995"/>
      <c r="BJ122" s="995"/>
      <c r="BK122" s="995"/>
      <c r="BL122" s="995"/>
      <c r="BM122" s="995"/>
      <c r="BN122" s="995"/>
      <c r="BO122" s="995"/>
      <c r="BP122" s="996"/>
      <c r="BQ122" s="1027">
        <v>59943065</v>
      </c>
      <c r="BR122" s="1028"/>
      <c r="BS122" s="1028"/>
      <c r="BT122" s="1028"/>
      <c r="BU122" s="1028"/>
      <c r="BV122" s="1028">
        <v>58832346</v>
      </c>
      <c r="BW122" s="1028"/>
      <c r="BX122" s="1028"/>
      <c r="BY122" s="1028"/>
      <c r="BZ122" s="1028"/>
      <c r="CA122" s="1028">
        <v>58004506</v>
      </c>
      <c r="CB122" s="1028"/>
      <c r="CC122" s="1028"/>
      <c r="CD122" s="1028"/>
      <c r="CE122" s="1028"/>
      <c r="CF122" s="1048">
        <v>289.10000000000002</v>
      </c>
      <c r="CG122" s="1049"/>
      <c r="CH122" s="1049"/>
      <c r="CI122" s="1049"/>
      <c r="CJ122" s="1049"/>
      <c r="CK122" s="1040"/>
      <c r="CL122" s="1041"/>
      <c r="CM122" s="1041"/>
      <c r="CN122" s="1041"/>
      <c r="CO122" s="1042"/>
      <c r="CP122" s="1050" t="s">
        <v>391</v>
      </c>
      <c r="CQ122" s="1051"/>
      <c r="CR122" s="1051"/>
      <c r="CS122" s="1051"/>
      <c r="CT122" s="1051"/>
      <c r="CU122" s="1051"/>
      <c r="CV122" s="1051"/>
      <c r="CW122" s="1051"/>
      <c r="CX122" s="1051"/>
      <c r="CY122" s="1051"/>
      <c r="CZ122" s="1051"/>
      <c r="DA122" s="1051"/>
      <c r="DB122" s="1051"/>
      <c r="DC122" s="1051"/>
      <c r="DD122" s="1051"/>
      <c r="DE122" s="1051"/>
      <c r="DF122" s="1052"/>
      <c r="DG122" s="949">
        <v>2655195</v>
      </c>
      <c r="DH122" s="950"/>
      <c r="DI122" s="950"/>
      <c r="DJ122" s="950"/>
      <c r="DK122" s="950"/>
      <c r="DL122" s="950">
        <v>2534854</v>
      </c>
      <c r="DM122" s="950"/>
      <c r="DN122" s="950"/>
      <c r="DO122" s="950"/>
      <c r="DP122" s="950"/>
      <c r="DQ122" s="950">
        <v>2455987</v>
      </c>
      <c r="DR122" s="950"/>
      <c r="DS122" s="950"/>
      <c r="DT122" s="950"/>
      <c r="DU122" s="950"/>
      <c r="DV122" s="951">
        <v>12.2</v>
      </c>
      <c r="DW122" s="951"/>
      <c r="DX122" s="951"/>
      <c r="DY122" s="951"/>
      <c r="DZ122" s="952"/>
    </row>
    <row r="123" spans="1:130" s="199" customFormat="1" ht="26.25" customHeight="1" x14ac:dyDescent="0.15">
      <c r="A123" s="1089"/>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32372</v>
      </c>
      <c r="AB123" s="989"/>
      <c r="AC123" s="989"/>
      <c r="AD123" s="989"/>
      <c r="AE123" s="990"/>
      <c r="AF123" s="991">
        <v>29708</v>
      </c>
      <c r="AG123" s="989"/>
      <c r="AH123" s="989"/>
      <c r="AI123" s="989"/>
      <c r="AJ123" s="990"/>
      <c r="AK123" s="991">
        <v>28822</v>
      </c>
      <c r="AL123" s="989"/>
      <c r="AM123" s="989"/>
      <c r="AN123" s="989"/>
      <c r="AO123" s="990"/>
      <c r="AP123" s="992">
        <v>0.1</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446</v>
      </c>
      <c r="BP123" s="1036"/>
      <c r="BQ123" s="1095">
        <v>78844007</v>
      </c>
      <c r="BR123" s="1096"/>
      <c r="BS123" s="1096"/>
      <c r="BT123" s="1096"/>
      <c r="BU123" s="1096"/>
      <c r="BV123" s="1096">
        <v>78184066</v>
      </c>
      <c r="BW123" s="1096"/>
      <c r="BX123" s="1096"/>
      <c r="BY123" s="1096"/>
      <c r="BZ123" s="1096"/>
      <c r="CA123" s="1096">
        <v>77514839</v>
      </c>
      <c r="CB123" s="1096"/>
      <c r="CC123" s="1096"/>
      <c r="CD123" s="1096"/>
      <c r="CE123" s="1096"/>
      <c r="CF123" s="1029"/>
      <c r="CG123" s="1030"/>
      <c r="CH123" s="1030"/>
      <c r="CI123" s="1030"/>
      <c r="CJ123" s="1031"/>
      <c r="CK123" s="1040"/>
      <c r="CL123" s="1041"/>
      <c r="CM123" s="1041"/>
      <c r="CN123" s="1041"/>
      <c r="CO123" s="1042"/>
      <c r="CP123" s="1050" t="s">
        <v>389</v>
      </c>
      <c r="CQ123" s="1051"/>
      <c r="CR123" s="1051"/>
      <c r="CS123" s="1051"/>
      <c r="CT123" s="1051"/>
      <c r="CU123" s="1051"/>
      <c r="CV123" s="1051"/>
      <c r="CW123" s="1051"/>
      <c r="CX123" s="1051"/>
      <c r="CY123" s="1051"/>
      <c r="CZ123" s="1051"/>
      <c r="DA123" s="1051"/>
      <c r="DB123" s="1051"/>
      <c r="DC123" s="1051"/>
      <c r="DD123" s="1051"/>
      <c r="DE123" s="1051"/>
      <c r="DF123" s="1052"/>
      <c r="DG123" s="988">
        <v>224825</v>
      </c>
      <c r="DH123" s="989"/>
      <c r="DI123" s="989"/>
      <c r="DJ123" s="989"/>
      <c r="DK123" s="990"/>
      <c r="DL123" s="991">
        <v>214088</v>
      </c>
      <c r="DM123" s="989"/>
      <c r="DN123" s="989"/>
      <c r="DO123" s="989"/>
      <c r="DP123" s="990"/>
      <c r="DQ123" s="991">
        <v>204297</v>
      </c>
      <c r="DR123" s="989"/>
      <c r="DS123" s="989"/>
      <c r="DT123" s="989"/>
      <c r="DU123" s="990"/>
      <c r="DV123" s="992">
        <v>1</v>
      </c>
      <c r="DW123" s="993"/>
      <c r="DX123" s="993"/>
      <c r="DY123" s="993"/>
      <c r="DZ123" s="994"/>
    </row>
    <row r="124" spans="1:130" s="199" customFormat="1" ht="26.25" customHeight="1" thickBot="1" x14ac:dyDescent="0.2">
      <c r="A124" s="1089"/>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447</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186.2</v>
      </c>
      <c r="BR124" s="1058"/>
      <c r="BS124" s="1058"/>
      <c r="BT124" s="1058"/>
      <c r="BU124" s="1058"/>
      <c r="BV124" s="1058">
        <v>168.8</v>
      </c>
      <c r="BW124" s="1058"/>
      <c r="BX124" s="1058"/>
      <c r="BY124" s="1058"/>
      <c r="BZ124" s="1058"/>
      <c r="CA124" s="1058">
        <v>164.9</v>
      </c>
      <c r="CB124" s="1058"/>
      <c r="CC124" s="1058"/>
      <c r="CD124" s="1058"/>
      <c r="CE124" s="1058"/>
      <c r="CF124" s="1059"/>
      <c r="CG124" s="1060"/>
      <c r="CH124" s="1060"/>
      <c r="CI124" s="1060"/>
      <c r="CJ124" s="1061"/>
      <c r="CK124" s="1043"/>
      <c r="CL124" s="1043"/>
      <c r="CM124" s="1043"/>
      <c r="CN124" s="1043"/>
      <c r="CO124" s="1044"/>
      <c r="CP124" s="1050" t="s">
        <v>448</v>
      </c>
      <c r="CQ124" s="1051"/>
      <c r="CR124" s="1051"/>
      <c r="CS124" s="1051"/>
      <c r="CT124" s="1051"/>
      <c r="CU124" s="1051"/>
      <c r="CV124" s="1051"/>
      <c r="CW124" s="1051"/>
      <c r="CX124" s="1051"/>
      <c r="CY124" s="1051"/>
      <c r="CZ124" s="1051"/>
      <c r="DA124" s="1051"/>
      <c r="DB124" s="1051"/>
      <c r="DC124" s="1051"/>
      <c r="DD124" s="1051"/>
      <c r="DE124" s="1051"/>
      <c r="DF124" s="1052"/>
      <c r="DG124" s="1035">
        <v>163103</v>
      </c>
      <c r="DH124" s="1014"/>
      <c r="DI124" s="1014"/>
      <c r="DJ124" s="1014"/>
      <c r="DK124" s="1015"/>
      <c r="DL124" s="1013">
        <v>153297</v>
      </c>
      <c r="DM124" s="1014"/>
      <c r="DN124" s="1014"/>
      <c r="DO124" s="1014"/>
      <c r="DP124" s="1015"/>
      <c r="DQ124" s="1013">
        <v>139566</v>
      </c>
      <c r="DR124" s="1014"/>
      <c r="DS124" s="1014"/>
      <c r="DT124" s="1014"/>
      <c r="DU124" s="1015"/>
      <c r="DV124" s="1016">
        <v>0.7</v>
      </c>
      <c r="DW124" s="1017"/>
      <c r="DX124" s="1017"/>
      <c r="DY124" s="1017"/>
      <c r="DZ124" s="1018"/>
    </row>
    <row r="125" spans="1:130" s="199" customFormat="1" ht="26.25" customHeight="1" x14ac:dyDescent="0.15">
      <c r="A125" s="1089"/>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449</v>
      </c>
      <c r="CL125" s="1038"/>
      <c r="CM125" s="1038"/>
      <c r="CN125" s="1038"/>
      <c r="CO125" s="1039"/>
      <c r="CP125" s="970" t="s">
        <v>450</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24467</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451</v>
      </c>
      <c r="CQ126" s="980"/>
      <c r="CR126" s="980"/>
      <c r="CS126" s="980"/>
      <c r="CT126" s="980"/>
      <c r="CU126" s="980"/>
      <c r="CV126" s="980"/>
      <c r="CW126" s="980"/>
      <c r="CX126" s="980"/>
      <c r="CY126" s="980"/>
      <c r="CZ126" s="980"/>
      <c r="DA126" s="980"/>
      <c r="DB126" s="980"/>
      <c r="DC126" s="980"/>
      <c r="DD126" s="980"/>
      <c r="DE126" s="980"/>
      <c r="DF126" s="981"/>
      <c r="DG126" s="949">
        <v>1932</v>
      </c>
      <c r="DH126" s="950"/>
      <c r="DI126" s="950"/>
      <c r="DJ126" s="950"/>
      <c r="DK126" s="950"/>
      <c r="DL126" s="950">
        <v>312035</v>
      </c>
      <c r="DM126" s="950"/>
      <c r="DN126" s="950"/>
      <c r="DO126" s="950"/>
      <c r="DP126" s="950"/>
      <c r="DQ126" s="950">
        <v>221159</v>
      </c>
      <c r="DR126" s="950"/>
      <c r="DS126" s="950"/>
      <c r="DT126" s="950"/>
      <c r="DU126" s="950"/>
      <c r="DV126" s="951">
        <v>1.1000000000000001</v>
      </c>
      <c r="DW126" s="951"/>
      <c r="DX126" s="951"/>
      <c r="DY126" s="951"/>
      <c r="DZ126" s="952"/>
    </row>
    <row r="127" spans="1:130" s="199" customFormat="1" ht="26.25" customHeight="1" x14ac:dyDescent="0.15">
      <c r="A127" s="1090"/>
      <c r="B127" s="978"/>
      <c r="C127" s="1032" t="s">
        <v>452</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453</v>
      </c>
      <c r="AY127" s="1063"/>
      <c r="AZ127" s="1063"/>
      <c r="BA127" s="1063"/>
      <c r="BB127" s="1063"/>
      <c r="BC127" s="1063"/>
      <c r="BD127" s="1063"/>
      <c r="BE127" s="1064"/>
      <c r="BF127" s="1065" t="s">
        <v>454</v>
      </c>
      <c r="BG127" s="1063"/>
      <c r="BH127" s="1063"/>
      <c r="BI127" s="1063"/>
      <c r="BJ127" s="1063"/>
      <c r="BK127" s="1063"/>
      <c r="BL127" s="1064"/>
      <c r="BM127" s="1065" t="s">
        <v>455</v>
      </c>
      <c r="BN127" s="1063"/>
      <c r="BO127" s="1063"/>
      <c r="BP127" s="1063"/>
      <c r="BQ127" s="1063"/>
      <c r="BR127" s="1063"/>
      <c r="BS127" s="1064"/>
      <c r="BT127" s="1065" t="s">
        <v>456</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457</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458</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459</v>
      </c>
      <c r="X128" s="1075"/>
      <c r="Y128" s="1075"/>
      <c r="Z128" s="1076"/>
      <c r="AA128" s="1077">
        <v>1074553</v>
      </c>
      <c r="AB128" s="1078"/>
      <c r="AC128" s="1078"/>
      <c r="AD128" s="1078"/>
      <c r="AE128" s="1079"/>
      <c r="AF128" s="1080">
        <v>1064330</v>
      </c>
      <c r="AG128" s="1078"/>
      <c r="AH128" s="1078"/>
      <c r="AI128" s="1078"/>
      <c r="AJ128" s="1079"/>
      <c r="AK128" s="1080">
        <v>1087052</v>
      </c>
      <c r="AL128" s="1078"/>
      <c r="AM128" s="1078"/>
      <c r="AN128" s="1078"/>
      <c r="AO128" s="1079"/>
      <c r="AP128" s="1081"/>
      <c r="AQ128" s="1082"/>
      <c r="AR128" s="1082"/>
      <c r="AS128" s="1082"/>
      <c r="AT128" s="1083"/>
      <c r="AU128" s="235"/>
      <c r="AV128" s="235"/>
      <c r="AW128" s="235"/>
      <c r="AX128" s="918" t="s">
        <v>460</v>
      </c>
      <c r="AY128" s="919"/>
      <c r="AZ128" s="919"/>
      <c r="BA128" s="919"/>
      <c r="BB128" s="919"/>
      <c r="BC128" s="919"/>
      <c r="BD128" s="919"/>
      <c r="BE128" s="920"/>
      <c r="BF128" s="1084" t="s">
        <v>112</v>
      </c>
      <c r="BG128" s="1085"/>
      <c r="BH128" s="1085"/>
      <c r="BI128" s="1085"/>
      <c r="BJ128" s="1085"/>
      <c r="BK128" s="1085"/>
      <c r="BL128" s="1086"/>
      <c r="BM128" s="1084">
        <v>12.09</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461</v>
      </c>
      <c r="CQ128" s="1067"/>
      <c r="CR128" s="1067"/>
      <c r="CS128" s="1067"/>
      <c r="CT128" s="1067"/>
      <c r="CU128" s="1067"/>
      <c r="CV128" s="1067"/>
      <c r="CW128" s="1067"/>
      <c r="CX128" s="1067"/>
      <c r="CY128" s="1067"/>
      <c r="CZ128" s="1067"/>
      <c r="DA128" s="1067"/>
      <c r="DB128" s="1067"/>
      <c r="DC128" s="1067"/>
      <c r="DD128" s="1067"/>
      <c r="DE128" s="1067"/>
      <c r="DF128" s="1068"/>
      <c r="DG128" s="1069">
        <v>2892</v>
      </c>
      <c r="DH128" s="1070"/>
      <c r="DI128" s="1070"/>
      <c r="DJ128" s="1070"/>
      <c r="DK128" s="1070"/>
      <c r="DL128" s="1070">
        <v>1946</v>
      </c>
      <c r="DM128" s="1070"/>
      <c r="DN128" s="1070"/>
      <c r="DO128" s="1070"/>
      <c r="DP128" s="1070"/>
      <c r="DQ128" s="1070">
        <v>135913</v>
      </c>
      <c r="DR128" s="1070"/>
      <c r="DS128" s="1070"/>
      <c r="DT128" s="1070"/>
      <c r="DU128" s="1070"/>
      <c r="DV128" s="1071">
        <v>0.7</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462</v>
      </c>
      <c r="X129" s="1104"/>
      <c r="Y129" s="1104"/>
      <c r="Z129" s="1105"/>
      <c r="AA129" s="988">
        <v>24719785</v>
      </c>
      <c r="AB129" s="989"/>
      <c r="AC129" s="989"/>
      <c r="AD129" s="989"/>
      <c r="AE129" s="990"/>
      <c r="AF129" s="991">
        <v>25015211</v>
      </c>
      <c r="AG129" s="989"/>
      <c r="AH129" s="989"/>
      <c r="AI129" s="989"/>
      <c r="AJ129" s="990"/>
      <c r="AK129" s="991">
        <v>24842591</v>
      </c>
      <c r="AL129" s="989"/>
      <c r="AM129" s="989"/>
      <c r="AN129" s="989"/>
      <c r="AO129" s="990"/>
      <c r="AP129" s="1106"/>
      <c r="AQ129" s="1107"/>
      <c r="AR129" s="1107"/>
      <c r="AS129" s="1107"/>
      <c r="AT129" s="1108"/>
      <c r="AU129" s="237"/>
      <c r="AV129" s="237"/>
      <c r="AW129" s="237"/>
      <c r="AX129" s="1097" t="s">
        <v>463</v>
      </c>
      <c r="AY129" s="980"/>
      <c r="AZ129" s="980"/>
      <c r="BA129" s="980"/>
      <c r="BB129" s="980"/>
      <c r="BC129" s="980"/>
      <c r="BD129" s="980"/>
      <c r="BE129" s="981"/>
      <c r="BF129" s="1098" t="s">
        <v>112</v>
      </c>
      <c r="BG129" s="1099"/>
      <c r="BH129" s="1099"/>
      <c r="BI129" s="1099"/>
      <c r="BJ129" s="1099"/>
      <c r="BK129" s="1099"/>
      <c r="BL129" s="1100"/>
      <c r="BM129" s="1098">
        <v>17.09</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465</v>
      </c>
      <c r="X130" s="1104"/>
      <c r="Y130" s="1104"/>
      <c r="Z130" s="1105"/>
      <c r="AA130" s="988">
        <v>4954071</v>
      </c>
      <c r="AB130" s="989"/>
      <c r="AC130" s="989"/>
      <c r="AD130" s="989"/>
      <c r="AE130" s="990"/>
      <c r="AF130" s="991">
        <v>4819922</v>
      </c>
      <c r="AG130" s="989"/>
      <c r="AH130" s="989"/>
      <c r="AI130" s="989"/>
      <c r="AJ130" s="990"/>
      <c r="AK130" s="991">
        <v>4776240</v>
      </c>
      <c r="AL130" s="989"/>
      <c r="AM130" s="989"/>
      <c r="AN130" s="989"/>
      <c r="AO130" s="990"/>
      <c r="AP130" s="1106"/>
      <c r="AQ130" s="1107"/>
      <c r="AR130" s="1107"/>
      <c r="AS130" s="1107"/>
      <c r="AT130" s="1108"/>
      <c r="AU130" s="237"/>
      <c r="AV130" s="237"/>
      <c r="AW130" s="237"/>
      <c r="AX130" s="1097" t="s">
        <v>466</v>
      </c>
      <c r="AY130" s="980"/>
      <c r="AZ130" s="980"/>
      <c r="BA130" s="980"/>
      <c r="BB130" s="980"/>
      <c r="BC130" s="980"/>
      <c r="BD130" s="980"/>
      <c r="BE130" s="981"/>
      <c r="BF130" s="1134">
        <v>15.6</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467</v>
      </c>
      <c r="X131" s="1142"/>
      <c r="Y131" s="1142"/>
      <c r="Z131" s="1143"/>
      <c r="AA131" s="1035">
        <v>19765714</v>
      </c>
      <c r="AB131" s="1014"/>
      <c r="AC131" s="1014"/>
      <c r="AD131" s="1014"/>
      <c r="AE131" s="1015"/>
      <c r="AF131" s="1013">
        <v>20195289</v>
      </c>
      <c r="AG131" s="1014"/>
      <c r="AH131" s="1014"/>
      <c r="AI131" s="1014"/>
      <c r="AJ131" s="1015"/>
      <c r="AK131" s="1013">
        <v>20066351</v>
      </c>
      <c r="AL131" s="1014"/>
      <c r="AM131" s="1014"/>
      <c r="AN131" s="1014"/>
      <c r="AO131" s="1015"/>
      <c r="AP131" s="1144"/>
      <c r="AQ131" s="1145"/>
      <c r="AR131" s="1145"/>
      <c r="AS131" s="1145"/>
      <c r="AT131" s="1146"/>
      <c r="AU131" s="237"/>
      <c r="AV131" s="237"/>
      <c r="AW131" s="237"/>
      <c r="AX131" s="1116" t="s">
        <v>468</v>
      </c>
      <c r="AY131" s="1067"/>
      <c r="AZ131" s="1067"/>
      <c r="BA131" s="1067"/>
      <c r="BB131" s="1067"/>
      <c r="BC131" s="1067"/>
      <c r="BD131" s="1067"/>
      <c r="BE131" s="1068"/>
      <c r="BF131" s="1117">
        <v>164.9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469</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470</v>
      </c>
      <c r="W132" s="1127"/>
      <c r="X132" s="1127"/>
      <c r="Y132" s="1127"/>
      <c r="Z132" s="1128"/>
      <c r="AA132" s="1129">
        <v>15.100547219999999</v>
      </c>
      <c r="AB132" s="1130"/>
      <c r="AC132" s="1130"/>
      <c r="AD132" s="1130"/>
      <c r="AE132" s="1131"/>
      <c r="AF132" s="1132">
        <v>15.8925067</v>
      </c>
      <c r="AG132" s="1130"/>
      <c r="AH132" s="1130"/>
      <c r="AI132" s="1130"/>
      <c r="AJ132" s="1131"/>
      <c r="AK132" s="1132">
        <v>15.89807733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471</v>
      </c>
      <c r="W133" s="1110"/>
      <c r="X133" s="1110"/>
      <c r="Y133" s="1110"/>
      <c r="Z133" s="1111"/>
      <c r="AA133" s="1112">
        <v>16.100000000000001</v>
      </c>
      <c r="AB133" s="1113"/>
      <c r="AC133" s="1113"/>
      <c r="AD133" s="1113"/>
      <c r="AE133" s="1114"/>
      <c r="AF133" s="1112">
        <v>15.7</v>
      </c>
      <c r="AG133" s="1113"/>
      <c r="AH133" s="1113"/>
      <c r="AI133" s="1113"/>
      <c r="AJ133" s="1114"/>
      <c r="AK133" s="1112">
        <v>15.6</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verticalDpi="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election activeCell="G43" sqref="G43:O47"/>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31" orientation="portrait"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election activeCell="G43" sqref="G43:O47"/>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33" orientation="portrait" verticalDpi="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election activeCell="G43" sqref="G43:O47"/>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472</v>
      </c>
      <c r="B5" s="248"/>
      <c r="C5" s="248"/>
      <c r="D5" s="248"/>
      <c r="E5" s="248"/>
      <c r="F5" s="248"/>
      <c r="G5" s="248"/>
      <c r="H5" s="248"/>
      <c r="I5" s="248"/>
      <c r="J5" s="248"/>
      <c r="K5" s="248"/>
      <c r="L5" s="248"/>
      <c r="M5" s="248"/>
      <c r="N5" s="248"/>
      <c r="O5" s="249"/>
    </row>
    <row r="6" spans="1:16" x14ac:dyDescent="0.15">
      <c r="A6" s="250"/>
      <c r="B6" s="246"/>
      <c r="C6" s="246"/>
      <c r="D6" s="246"/>
      <c r="E6" s="246"/>
      <c r="F6" s="246"/>
      <c r="G6" s="251" t="s">
        <v>473</v>
      </c>
      <c r="H6" s="251"/>
      <c r="I6" s="251"/>
      <c r="J6" s="251"/>
      <c r="K6" s="246"/>
      <c r="L6" s="246"/>
      <c r="M6" s="246"/>
      <c r="N6" s="246"/>
    </row>
    <row r="7" spans="1:16" x14ac:dyDescent="0.15">
      <c r="A7" s="250"/>
      <c r="B7" s="246"/>
      <c r="C7" s="246"/>
      <c r="D7" s="246"/>
      <c r="E7" s="246"/>
      <c r="F7" s="246"/>
      <c r="G7" s="253"/>
      <c r="H7" s="254"/>
      <c r="I7" s="254"/>
      <c r="J7" s="255"/>
      <c r="K7" s="1150" t="s">
        <v>474</v>
      </c>
      <c r="L7" s="256"/>
      <c r="M7" s="257" t="s">
        <v>475</v>
      </c>
      <c r="N7" s="258"/>
    </row>
    <row r="8" spans="1:16" x14ac:dyDescent="0.15">
      <c r="A8" s="250"/>
      <c r="B8" s="246"/>
      <c r="C8" s="246"/>
      <c r="D8" s="246"/>
      <c r="E8" s="246"/>
      <c r="F8" s="246"/>
      <c r="G8" s="259"/>
      <c r="H8" s="260"/>
      <c r="I8" s="260"/>
      <c r="J8" s="261"/>
      <c r="K8" s="1151"/>
      <c r="L8" s="262" t="s">
        <v>476</v>
      </c>
      <c r="M8" s="263" t="s">
        <v>477</v>
      </c>
      <c r="N8" s="264" t="s">
        <v>478</v>
      </c>
    </row>
    <row r="9" spans="1:16" x14ac:dyDescent="0.15">
      <c r="A9" s="250"/>
      <c r="B9" s="246"/>
      <c r="C9" s="246"/>
      <c r="D9" s="246"/>
      <c r="E9" s="246"/>
      <c r="F9" s="246"/>
      <c r="G9" s="1152" t="s">
        <v>479</v>
      </c>
      <c r="H9" s="1153"/>
      <c r="I9" s="1153"/>
      <c r="J9" s="1154"/>
      <c r="K9" s="265">
        <v>5504021</v>
      </c>
      <c r="L9" s="266">
        <v>50656</v>
      </c>
      <c r="M9" s="267">
        <v>55721</v>
      </c>
      <c r="N9" s="268">
        <v>-9.1</v>
      </c>
    </row>
    <row r="10" spans="1:16" x14ac:dyDescent="0.15">
      <c r="A10" s="250"/>
      <c r="B10" s="246"/>
      <c r="C10" s="246"/>
      <c r="D10" s="246"/>
      <c r="E10" s="246"/>
      <c r="F10" s="246"/>
      <c r="G10" s="1152" t="s">
        <v>480</v>
      </c>
      <c r="H10" s="1153"/>
      <c r="I10" s="1153"/>
      <c r="J10" s="1154"/>
      <c r="K10" s="269">
        <v>951878</v>
      </c>
      <c r="L10" s="270">
        <v>8761</v>
      </c>
      <c r="M10" s="271">
        <v>5407</v>
      </c>
      <c r="N10" s="272">
        <v>62</v>
      </c>
    </row>
    <row r="11" spans="1:16" ht="13.5" customHeight="1" x14ac:dyDescent="0.15">
      <c r="A11" s="250"/>
      <c r="B11" s="246"/>
      <c r="C11" s="246"/>
      <c r="D11" s="246"/>
      <c r="E11" s="246"/>
      <c r="F11" s="246"/>
      <c r="G11" s="1152" t="s">
        <v>481</v>
      </c>
      <c r="H11" s="1153"/>
      <c r="I11" s="1153"/>
      <c r="J11" s="1154"/>
      <c r="K11" s="269">
        <v>34888</v>
      </c>
      <c r="L11" s="270">
        <v>321</v>
      </c>
      <c r="M11" s="271">
        <v>4456</v>
      </c>
      <c r="N11" s="272">
        <v>-92.8</v>
      </c>
    </row>
    <row r="12" spans="1:16" ht="13.5" customHeight="1" x14ac:dyDescent="0.15">
      <c r="A12" s="250"/>
      <c r="B12" s="246"/>
      <c r="C12" s="246"/>
      <c r="D12" s="246"/>
      <c r="E12" s="246"/>
      <c r="F12" s="246"/>
      <c r="G12" s="1152" t="s">
        <v>482</v>
      </c>
      <c r="H12" s="1153"/>
      <c r="I12" s="1153"/>
      <c r="J12" s="1154"/>
      <c r="K12" s="269">
        <v>156027</v>
      </c>
      <c r="L12" s="270">
        <v>1436</v>
      </c>
      <c r="M12" s="271">
        <v>1602</v>
      </c>
      <c r="N12" s="272">
        <v>-10.4</v>
      </c>
    </row>
    <row r="13" spans="1:16" ht="13.5" customHeight="1" x14ac:dyDescent="0.15">
      <c r="A13" s="250"/>
      <c r="B13" s="246"/>
      <c r="C13" s="246"/>
      <c r="D13" s="246"/>
      <c r="E13" s="246"/>
      <c r="F13" s="246"/>
      <c r="G13" s="1152" t="s">
        <v>483</v>
      </c>
      <c r="H13" s="1153"/>
      <c r="I13" s="1153"/>
      <c r="J13" s="1154"/>
      <c r="K13" s="269" t="s">
        <v>484</v>
      </c>
      <c r="L13" s="270" t="s">
        <v>484</v>
      </c>
      <c r="M13" s="271">
        <v>24</v>
      </c>
      <c r="N13" s="272" t="s">
        <v>484</v>
      </c>
    </row>
    <row r="14" spans="1:16" ht="13.5" customHeight="1" x14ac:dyDescent="0.15">
      <c r="A14" s="250"/>
      <c r="B14" s="246"/>
      <c r="C14" s="246"/>
      <c r="D14" s="246"/>
      <c r="E14" s="246"/>
      <c r="F14" s="246"/>
      <c r="G14" s="1152" t="s">
        <v>485</v>
      </c>
      <c r="H14" s="1153"/>
      <c r="I14" s="1153"/>
      <c r="J14" s="1154"/>
      <c r="K14" s="269">
        <v>95738</v>
      </c>
      <c r="L14" s="270">
        <v>881</v>
      </c>
      <c r="M14" s="271">
        <v>2095</v>
      </c>
      <c r="N14" s="272">
        <v>-57.9</v>
      </c>
    </row>
    <row r="15" spans="1:16" ht="13.5" customHeight="1" x14ac:dyDescent="0.15">
      <c r="A15" s="250"/>
      <c r="B15" s="246"/>
      <c r="C15" s="246"/>
      <c r="D15" s="246"/>
      <c r="E15" s="246"/>
      <c r="F15" s="246"/>
      <c r="G15" s="1152" t="s">
        <v>486</v>
      </c>
      <c r="H15" s="1153"/>
      <c r="I15" s="1153"/>
      <c r="J15" s="1154"/>
      <c r="K15" s="269">
        <v>106723</v>
      </c>
      <c r="L15" s="270">
        <v>982</v>
      </c>
      <c r="M15" s="271">
        <v>1844</v>
      </c>
      <c r="N15" s="272">
        <v>-46.7</v>
      </c>
    </row>
    <row r="16" spans="1:16" x14ac:dyDescent="0.15">
      <c r="A16" s="250"/>
      <c r="B16" s="246"/>
      <c r="C16" s="246"/>
      <c r="D16" s="246"/>
      <c r="E16" s="246"/>
      <c r="F16" s="246"/>
      <c r="G16" s="1155" t="s">
        <v>487</v>
      </c>
      <c r="H16" s="1156"/>
      <c r="I16" s="1156"/>
      <c r="J16" s="1157"/>
      <c r="K16" s="270">
        <v>-630298</v>
      </c>
      <c r="L16" s="270">
        <v>-5801</v>
      </c>
      <c r="M16" s="271">
        <v>-4887</v>
      </c>
      <c r="N16" s="272">
        <v>18.7</v>
      </c>
    </row>
    <row r="17" spans="1:16" x14ac:dyDescent="0.15">
      <c r="A17" s="250"/>
      <c r="B17" s="246"/>
      <c r="C17" s="246"/>
      <c r="D17" s="246"/>
      <c r="E17" s="246"/>
      <c r="F17" s="246"/>
      <c r="G17" s="1155" t="s">
        <v>171</v>
      </c>
      <c r="H17" s="1156"/>
      <c r="I17" s="1156"/>
      <c r="J17" s="1157"/>
      <c r="K17" s="270">
        <v>6218977</v>
      </c>
      <c r="L17" s="270">
        <v>57236</v>
      </c>
      <c r="M17" s="271">
        <v>66260</v>
      </c>
      <c r="N17" s="272">
        <v>-13.6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488</v>
      </c>
      <c r="H19" s="246"/>
      <c r="I19" s="246"/>
      <c r="J19" s="246"/>
      <c r="K19" s="246"/>
      <c r="L19" s="246"/>
      <c r="M19" s="246"/>
      <c r="N19" s="246"/>
    </row>
    <row r="20" spans="1:16" x14ac:dyDescent="0.15">
      <c r="A20" s="250"/>
      <c r="B20" s="246"/>
      <c r="C20" s="246"/>
      <c r="D20" s="246"/>
      <c r="E20" s="246"/>
      <c r="F20" s="246"/>
      <c r="G20" s="274"/>
      <c r="H20" s="275"/>
      <c r="I20" s="275"/>
      <c r="J20" s="276"/>
      <c r="K20" s="277" t="s">
        <v>489</v>
      </c>
      <c r="L20" s="278" t="s">
        <v>490</v>
      </c>
      <c r="M20" s="279" t="s">
        <v>491</v>
      </c>
      <c r="N20" s="280"/>
    </row>
    <row r="21" spans="1:16" s="286" customFormat="1" x14ac:dyDescent="0.15">
      <c r="A21" s="281"/>
      <c r="B21" s="251"/>
      <c r="C21" s="251"/>
      <c r="D21" s="251"/>
      <c r="E21" s="251"/>
      <c r="F21" s="251"/>
      <c r="G21" s="1147" t="s">
        <v>492</v>
      </c>
      <c r="H21" s="1148"/>
      <c r="I21" s="1148"/>
      <c r="J21" s="1149"/>
      <c r="K21" s="282">
        <v>6.19</v>
      </c>
      <c r="L21" s="283">
        <v>6.58</v>
      </c>
      <c r="M21" s="284">
        <v>-0.39</v>
      </c>
      <c r="N21" s="251"/>
      <c r="O21" s="285"/>
      <c r="P21" s="281"/>
    </row>
    <row r="22" spans="1:16" s="286" customFormat="1" x14ac:dyDescent="0.15">
      <c r="A22" s="281"/>
      <c r="B22" s="251"/>
      <c r="C22" s="251"/>
      <c r="D22" s="251"/>
      <c r="E22" s="251"/>
      <c r="F22" s="251"/>
      <c r="G22" s="1147" t="s">
        <v>493</v>
      </c>
      <c r="H22" s="1148"/>
      <c r="I22" s="1148"/>
      <c r="J22" s="1149"/>
      <c r="K22" s="287">
        <v>98.6</v>
      </c>
      <c r="L22" s="288">
        <v>99.7</v>
      </c>
      <c r="M22" s="289">
        <v>-1.1000000000000001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496</v>
      </c>
      <c r="H29" s="251"/>
      <c r="I29" s="251"/>
      <c r="J29" s="251"/>
      <c r="K29" s="246"/>
      <c r="L29" s="246"/>
      <c r="M29" s="246"/>
      <c r="N29" s="246"/>
      <c r="O29" s="295"/>
    </row>
    <row r="30" spans="1:16" x14ac:dyDescent="0.15">
      <c r="A30" s="250"/>
      <c r="B30" s="246"/>
      <c r="C30" s="246"/>
      <c r="D30" s="246"/>
      <c r="E30" s="246"/>
      <c r="F30" s="246"/>
      <c r="G30" s="253"/>
      <c r="H30" s="254"/>
      <c r="I30" s="254"/>
      <c r="J30" s="255"/>
      <c r="K30" s="1150" t="s">
        <v>474</v>
      </c>
      <c r="L30" s="256"/>
      <c r="M30" s="257" t="s">
        <v>475</v>
      </c>
      <c r="N30" s="258"/>
    </row>
    <row r="31" spans="1:16" x14ac:dyDescent="0.15">
      <c r="A31" s="250"/>
      <c r="B31" s="246"/>
      <c r="C31" s="246"/>
      <c r="D31" s="246"/>
      <c r="E31" s="246"/>
      <c r="F31" s="246"/>
      <c r="G31" s="259"/>
      <c r="H31" s="260"/>
      <c r="I31" s="260"/>
      <c r="J31" s="261"/>
      <c r="K31" s="1151"/>
      <c r="L31" s="262" t="s">
        <v>476</v>
      </c>
      <c r="M31" s="263" t="s">
        <v>477</v>
      </c>
      <c r="N31" s="264" t="s">
        <v>478</v>
      </c>
    </row>
    <row r="32" spans="1:16" ht="27" customHeight="1" x14ac:dyDescent="0.15">
      <c r="A32" s="250"/>
      <c r="B32" s="246"/>
      <c r="C32" s="246"/>
      <c r="D32" s="246"/>
      <c r="E32" s="246"/>
      <c r="F32" s="246"/>
      <c r="G32" s="1163" t="s">
        <v>497</v>
      </c>
      <c r="H32" s="1164"/>
      <c r="I32" s="1164"/>
      <c r="J32" s="1165"/>
      <c r="K32" s="296">
        <v>6514983</v>
      </c>
      <c r="L32" s="296">
        <v>59960</v>
      </c>
      <c r="M32" s="297">
        <v>35238</v>
      </c>
      <c r="N32" s="298">
        <v>70.2</v>
      </c>
    </row>
    <row r="33" spans="1:16" ht="13.5" customHeight="1" x14ac:dyDescent="0.15">
      <c r="A33" s="250"/>
      <c r="B33" s="246"/>
      <c r="C33" s="246"/>
      <c r="D33" s="246"/>
      <c r="E33" s="246"/>
      <c r="F33" s="246"/>
      <c r="G33" s="1163" t="s">
        <v>498</v>
      </c>
      <c r="H33" s="1164"/>
      <c r="I33" s="1164"/>
      <c r="J33" s="1165"/>
      <c r="K33" s="296" t="s">
        <v>484</v>
      </c>
      <c r="L33" s="296" t="s">
        <v>484</v>
      </c>
      <c r="M33" s="297" t="s">
        <v>484</v>
      </c>
      <c r="N33" s="298" t="s">
        <v>484</v>
      </c>
    </row>
    <row r="34" spans="1:16" ht="27" customHeight="1" x14ac:dyDescent="0.15">
      <c r="A34" s="250"/>
      <c r="B34" s="246"/>
      <c r="C34" s="246"/>
      <c r="D34" s="246"/>
      <c r="E34" s="246"/>
      <c r="F34" s="246"/>
      <c r="G34" s="1163" t="s">
        <v>499</v>
      </c>
      <c r="H34" s="1164"/>
      <c r="I34" s="1164"/>
      <c r="J34" s="1165"/>
      <c r="K34" s="296" t="s">
        <v>484</v>
      </c>
      <c r="L34" s="296" t="s">
        <v>484</v>
      </c>
      <c r="M34" s="297">
        <v>9</v>
      </c>
      <c r="N34" s="298" t="s">
        <v>484</v>
      </c>
    </row>
    <row r="35" spans="1:16" ht="27" customHeight="1" x14ac:dyDescent="0.15">
      <c r="A35" s="250"/>
      <c r="B35" s="246"/>
      <c r="C35" s="246"/>
      <c r="D35" s="246"/>
      <c r="E35" s="246"/>
      <c r="F35" s="246"/>
      <c r="G35" s="1163" t="s">
        <v>500</v>
      </c>
      <c r="H35" s="1164"/>
      <c r="I35" s="1164"/>
      <c r="J35" s="1165"/>
      <c r="K35" s="296">
        <v>2507403</v>
      </c>
      <c r="L35" s="296">
        <v>23077</v>
      </c>
      <c r="M35" s="297">
        <v>12777</v>
      </c>
      <c r="N35" s="298">
        <v>80.599999999999994</v>
      </c>
    </row>
    <row r="36" spans="1:16" ht="27" customHeight="1" x14ac:dyDescent="0.15">
      <c r="A36" s="250"/>
      <c r="B36" s="246"/>
      <c r="C36" s="246"/>
      <c r="D36" s="246"/>
      <c r="E36" s="246"/>
      <c r="F36" s="246"/>
      <c r="G36" s="1163" t="s">
        <v>501</v>
      </c>
      <c r="H36" s="1164"/>
      <c r="I36" s="1164"/>
      <c r="J36" s="1165"/>
      <c r="K36" s="296">
        <v>2212</v>
      </c>
      <c r="L36" s="296">
        <v>20</v>
      </c>
      <c r="M36" s="297">
        <v>1670</v>
      </c>
      <c r="N36" s="298">
        <v>-98.8</v>
      </c>
    </row>
    <row r="37" spans="1:16" ht="13.5" customHeight="1" x14ac:dyDescent="0.15">
      <c r="A37" s="250"/>
      <c r="B37" s="246"/>
      <c r="C37" s="246"/>
      <c r="D37" s="246"/>
      <c r="E37" s="246"/>
      <c r="F37" s="246"/>
      <c r="G37" s="1163" t="s">
        <v>502</v>
      </c>
      <c r="H37" s="1164"/>
      <c r="I37" s="1164"/>
      <c r="J37" s="1165"/>
      <c r="K37" s="296">
        <v>28822</v>
      </c>
      <c r="L37" s="296">
        <v>265</v>
      </c>
      <c r="M37" s="297">
        <v>592</v>
      </c>
      <c r="N37" s="298">
        <v>-55.2</v>
      </c>
    </row>
    <row r="38" spans="1:16" ht="27" customHeight="1" x14ac:dyDescent="0.15">
      <c r="A38" s="250"/>
      <c r="B38" s="246"/>
      <c r="C38" s="246"/>
      <c r="D38" s="246"/>
      <c r="E38" s="246"/>
      <c r="F38" s="246"/>
      <c r="G38" s="1166" t="s">
        <v>503</v>
      </c>
      <c r="H38" s="1167"/>
      <c r="I38" s="1167"/>
      <c r="J38" s="1168"/>
      <c r="K38" s="299">
        <v>36</v>
      </c>
      <c r="L38" s="299">
        <v>0</v>
      </c>
      <c r="M38" s="300">
        <v>0</v>
      </c>
      <c r="N38" s="301">
        <v>0</v>
      </c>
      <c r="O38" s="295"/>
    </row>
    <row r="39" spans="1:16" x14ac:dyDescent="0.15">
      <c r="A39" s="250"/>
      <c r="B39" s="246"/>
      <c r="C39" s="246"/>
      <c r="D39" s="246"/>
      <c r="E39" s="246"/>
      <c r="F39" s="246"/>
      <c r="G39" s="1166" t="s">
        <v>504</v>
      </c>
      <c r="H39" s="1167"/>
      <c r="I39" s="1167"/>
      <c r="J39" s="1168"/>
      <c r="K39" s="302">
        <v>-1087052</v>
      </c>
      <c r="L39" s="302">
        <v>-10005</v>
      </c>
      <c r="M39" s="303">
        <v>-7965</v>
      </c>
      <c r="N39" s="304">
        <v>25.6</v>
      </c>
      <c r="O39" s="295"/>
    </row>
    <row r="40" spans="1:16" ht="27" customHeight="1" x14ac:dyDescent="0.15">
      <c r="A40" s="250"/>
      <c r="B40" s="246"/>
      <c r="C40" s="246"/>
      <c r="D40" s="246"/>
      <c r="E40" s="246"/>
      <c r="F40" s="246"/>
      <c r="G40" s="1163" t="s">
        <v>505</v>
      </c>
      <c r="H40" s="1164"/>
      <c r="I40" s="1164"/>
      <c r="J40" s="1165"/>
      <c r="K40" s="302">
        <v>-4776240</v>
      </c>
      <c r="L40" s="302">
        <v>-43958</v>
      </c>
      <c r="M40" s="303">
        <v>-31941</v>
      </c>
      <c r="N40" s="304">
        <v>37.6</v>
      </c>
      <c r="O40" s="295"/>
    </row>
    <row r="41" spans="1:16" x14ac:dyDescent="0.15">
      <c r="A41" s="250"/>
      <c r="B41" s="246"/>
      <c r="C41" s="246"/>
      <c r="D41" s="246"/>
      <c r="E41" s="246"/>
      <c r="F41" s="246"/>
      <c r="G41" s="1169" t="s">
        <v>282</v>
      </c>
      <c r="H41" s="1170"/>
      <c r="I41" s="1170"/>
      <c r="J41" s="1171"/>
      <c r="K41" s="296">
        <v>3190164</v>
      </c>
      <c r="L41" s="302">
        <v>29360</v>
      </c>
      <c r="M41" s="303">
        <v>10381</v>
      </c>
      <c r="N41" s="304">
        <v>182.8</v>
      </c>
      <c r="O41" s="295"/>
    </row>
    <row r="42" spans="1:16" x14ac:dyDescent="0.15">
      <c r="A42" s="250"/>
      <c r="B42" s="246"/>
      <c r="C42" s="246"/>
      <c r="D42" s="246"/>
      <c r="E42" s="246"/>
      <c r="F42" s="246"/>
      <c r="G42" s="305" t="s">
        <v>506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508</v>
      </c>
      <c r="H48" s="310"/>
      <c r="I48" s="310"/>
      <c r="J48" s="310"/>
      <c r="K48" s="310"/>
      <c r="L48" s="310"/>
      <c r="M48" s="311"/>
      <c r="N48" s="310"/>
    </row>
    <row r="49" spans="1:14" ht="13.5" customHeight="1" x14ac:dyDescent="0.15">
      <c r="A49" s="250"/>
      <c r="B49" s="246"/>
      <c r="C49" s="246"/>
      <c r="D49" s="246"/>
      <c r="E49" s="246"/>
      <c r="F49" s="246"/>
      <c r="G49" s="312"/>
      <c r="H49" s="313"/>
      <c r="I49" s="1158" t="s">
        <v>474</v>
      </c>
      <c r="J49" s="1160" t="s">
        <v>509</v>
      </c>
      <c r="K49" s="1161"/>
      <c r="L49" s="1161"/>
      <c r="M49" s="1161"/>
      <c r="N49" s="1162"/>
    </row>
    <row r="50" spans="1:14" x14ac:dyDescent="0.15">
      <c r="A50" s="250"/>
      <c r="B50" s="246"/>
      <c r="C50" s="246"/>
      <c r="D50" s="246"/>
      <c r="E50" s="246"/>
      <c r="F50" s="246"/>
      <c r="G50" s="314"/>
      <c r="H50" s="315"/>
      <c r="I50" s="1159"/>
      <c r="J50" s="316" t="s">
        <v>510</v>
      </c>
      <c r="K50" s="317" t="s">
        <v>511</v>
      </c>
      <c r="L50" s="318" t="s">
        <v>512</v>
      </c>
      <c r="M50" s="319" t="s">
        <v>513</v>
      </c>
      <c r="N50" s="320" t="s">
        <v>514</v>
      </c>
    </row>
    <row r="51" spans="1:14" x14ac:dyDescent="0.15">
      <c r="A51" s="250"/>
      <c r="B51" s="246"/>
      <c r="C51" s="246"/>
      <c r="D51" s="246"/>
      <c r="E51" s="246"/>
      <c r="F51" s="246"/>
      <c r="G51" s="312" t="s">
        <v>515</v>
      </c>
      <c r="H51" s="313"/>
      <c r="I51" s="321">
        <v>7776920</v>
      </c>
      <c r="J51" s="322">
        <v>71307</v>
      </c>
      <c r="K51" s="323">
        <v>-14.4</v>
      </c>
      <c r="L51" s="324">
        <v>43493</v>
      </c>
      <c r="M51" s="325">
        <v>5</v>
      </c>
      <c r="N51" s="326">
        <v>-19.399999999999999</v>
      </c>
    </row>
    <row r="52" spans="1:14" x14ac:dyDescent="0.15">
      <c r="A52" s="250"/>
      <c r="B52" s="246"/>
      <c r="C52" s="246"/>
      <c r="D52" s="246"/>
      <c r="E52" s="246"/>
      <c r="F52" s="246"/>
      <c r="G52" s="327"/>
      <c r="H52" s="328" t="s">
        <v>516</v>
      </c>
      <c r="I52" s="329">
        <v>2526784</v>
      </c>
      <c r="J52" s="330">
        <v>23168</v>
      </c>
      <c r="K52" s="331">
        <v>-16.8</v>
      </c>
      <c r="L52" s="332">
        <v>23254</v>
      </c>
      <c r="M52" s="333">
        <v>4</v>
      </c>
      <c r="N52" s="334">
        <v>-20.8</v>
      </c>
    </row>
    <row r="53" spans="1:14" x14ac:dyDescent="0.15">
      <c r="A53" s="250"/>
      <c r="B53" s="246"/>
      <c r="C53" s="246"/>
      <c r="D53" s="246"/>
      <c r="E53" s="246"/>
      <c r="F53" s="246"/>
      <c r="G53" s="312" t="s">
        <v>517</v>
      </c>
      <c r="H53" s="313"/>
      <c r="I53" s="321">
        <v>8776237</v>
      </c>
      <c r="J53" s="322">
        <v>80531</v>
      </c>
      <c r="K53" s="323">
        <v>12.9</v>
      </c>
      <c r="L53" s="324">
        <v>50840</v>
      </c>
      <c r="M53" s="325">
        <v>16.899999999999999</v>
      </c>
      <c r="N53" s="326">
        <v>-4</v>
      </c>
    </row>
    <row r="54" spans="1:14" x14ac:dyDescent="0.15">
      <c r="A54" s="250"/>
      <c r="B54" s="246"/>
      <c r="C54" s="246"/>
      <c r="D54" s="246"/>
      <c r="E54" s="246"/>
      <c r="F54" s="246"/>
      <c r="G54" s="327"/>
      <c r="H54" s="328" t="s">
        <v>516</v>
      </c>
      <c r="I54" s="329">
        <v>3258929</v>
      </c>
      <c r="J54" s="330">
        <v>29904</v>
      </c>
      <c r="K54" s="331">
        <v>29.1</v>
      </c>
      <c r="L54" s="332">
        <v>25367</v>
      </c>
      <c r="M54" s="333">
        <v>9.1</v>
      </c>
      <c r="N54" s="334">
        <v>20</v>
      </c>
    </row>
    <row r="55" spans="1:14" x14ac:dyDescent="0.15">
      <c r="A55" s="250"/>
      <c r="B55" s="246"/>
      <c r="C55" s="246"/>
      <c r="D55" s="246"/>
      <c r="E55" s="246"/>
      <c r="F55" s="246"/>
      <c r="G55" s="312" t="s">
        <v>518</v>
      </c>
      <c r="H55" s="313"/>
      <c r="I55" s="321">
        <v>5704494</v>
      </c>
      <c r="J55" s="322">
        <v>52420</v>
      </c>
      <c r="K55" s="323">
        <v>-34.9</v>
      </c>
      <c r="L55" s="324">
        <v>53605</v>
      </c>
      <c r="M55" s="325">
        <v>5.4</v>
      </c>
      <c r="N55" s="326">
        <v>-40.299999999999997</v>
      </c>
    </row>
    <row r="56" spans="1:14" x14ac:dyDescent="0.15">
      <c r="A56" s="250"/>
      <c r="B56" s="246"/>
      <c r="C56" s="246"/>
      <c r="D56" s="246"/>
      <c r="E56" s="246"/>
      <c r="F56" s="246"/>
      <c r="G56" s="327"/>
      <c r="H56" s="328" t="s">
        <v>516</v>
      </c>
      <c r="I56" s="329">
        <v>2189063</v>
      </c>
      <c r="J56" s="330">
        <v>20116</v>
      </c>
      <c r="K56" s="331">
        <v>-32.700000000000003</v>
      </c>
      <c r="L56" s="332">
        <v>28343</v>
      </c>
      <c r="M56" s="333">
        <v>11.7</v>
      </c>
      <c r="N56" s="334">
        <v>-44.4</v>
      </c>
    </row>
    <row r="57" spans="1:14" x14ac:dyDescent="0.15">
      <c r="A57" s="250"/>
      <c r="B57" s="246"/>
      <c r="C57" s="246"/>
      <c r="D57" s="246"/>
      <c r="E57" s="246"/>
      <c r="F57" s="246"/>
      <c r="G57" s="312" t="s">
        <v>519</v>
      </c>
      <c r="H57" s="313"/>
      <c r="I57" s="321">
        <v>5811740</v>
      </c>
      <c r="J57" s="322">
        <v>53528</v>
      </c>
      <c r="K57" s="323">
        <v>2.1</v>
      </c>
      <c r="L57" s="324">
        <v>46440</v>
      </c>
      <c r="M57" s="325">
        <v>-13.4</v>
      </c>
      <c r="N57" s="326">
        <v>15.5</v>
      </c>
    </row>
    <row r="58" spans="1:14" x14ac:dyDescent="0.15">
      <c r="A58" s="250"/>
      <c r="B58" s="246"/>
      <c r="C58" s="246"/>
      <c r="D58" s="246"/>
      <c r="E58" s="246"/>
      <c r="F58" s="246"/>
      <c r="G58" s="327"/>
      <c r="H58" s="328" t="s">
        <v>516</v>
      </c>
      <c r="I58" s="329">
        <v>2245970</v>
      </c>
      <c r="J58" s="330">
        <v>20686</v>
      </c>
      <c r="K58" s="331">
        <v>2.8</v>
      </c>
      <c r="L58" s="332">
        <v>27658</v>
      </c>
      <c r="M58" s="333">
        <v>-2.4</v>
      </c>
      <c r="N58" s="334">
        <v>5.2</v>
      </c>
    </row>
    <row r="59" spans="1:14" x14ac:dyDescent="0.15">
      <c r="A59" s="250"/>
      <c r="B59" s="246"/>
      <c r="C59" s="246"/>
      <c r="D59" s="246"/>
      <c r="E59" s="246"/>
      <c r="F59" s="246"/>
      <c r="G59" s="312" t="s">
        <v>520</v>
      </c>
      <c r="H59" s="313"/>
      <c r="I59" s="321">
        <v>6346950</v>
      </c>
      <c r="J59" s="322">
        <v>58414</v>
      </c>
      <c r="K59" s="323">
        <v>9.1</v>
      </c>
      <c r="L59" s="324">
        <v>63257</v>
      </c>
      <c r="M59" s="325">
        <v>36.200000000000003</v>
      </c>
      <c r="N59" s="326">
        <v>-27.1</v>
      </c>
    </row>
    <row r="60" spans="1:14" x14ac:dyDescent="0.15">
      <c r="A60" s="250"/>
      <c r="B60" s="246"/>
      <c r="C60" s="246"/>
      <c r="D60" s="246"/>
      <c r="E60" s="246"/>
      <c r="F60" s="246"/>
      <c r="G60" s="327"/>
      <c r="H60" s="328" t="s">
        <v>516</v>
      </c>
      <c r="I60" s="335">
        <v>2558663</v>
      </c>
      <c r="J60" s="330">
        <v>23549</v>
      </c>
      <c r="K60" s="331">
        <v>13.8</v>
      </c>
      <c r="L60" s="332">
        <v>27259</v>
      </c>
      <c r="M60" s="333">
        <v>-1.4</v>
      </c>
      <c r="N60" s="334">
        <v>15.2</v>
      </c>
    </row>
    <row r="61" spans="1:14" x14ac:dyDescent="0.15">
      <c r="A61" s="250"/>
      <c r="B61" s="246"/>
      <c r="C61" s="246"/>
      <c r="D61" s="246"/>
      <c r="E61" s="246"/>
      <c r="F61" s="246"/>
      <c r="G61" s="312" t="s">
        <v>521</v>
      </c>
      <c r="H61" s="336"/>
      <c r="I61" s="337">
        <v>6883268</v>
      </c>
      <c r="J61" s="338">
        <v>63240</v>
      </c>
      <c r="K61" s="339">
        <v>-5</v>
      </c>
      <c r="L61" s="340">
        <v>51527</v>
      </c>
      <c r="M61" s="341">
        <v>10</v>
      </c>
      <c r="N61" s="326">
        <v>-15</v>
      </c>
    </row>
    <row r="62" spans="1:14" x14ac:dyDescent="0.15">
      <c r="A62" s="250"/>
      <c r="B62" s="246"/>
      <c r="C62" s="246"/>
      <c r="D62" s="246"/>
      <c r="E62" s="246"/>
      <c r="F62" s="246"/>
      <c r="G62" s="327"/>
      <c r="H62" s="328" t="s">
        <v>516</v>
      </c>
      <c r="I62" s="329">
        <v>2555882</v>
      </c>
      <c r="J62" s="330">
        <v>23485</v>
      </c>
      <c r="K62" s="331">
        <v>-0.8</v>
      </c>
      <c r="L62" s="332">
        <v>26376</v>
      </c>
      <c r="M62" s="333">
        <v>4.2</v>
      </c>
      <c r="N62" s="334">
        <v>-5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44" orientation="portrait"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election activeCell="A7" sqref="A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portrait" verticalDpi="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election activeCell="A5" sqref="A5"/>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portrait" verticalDpi="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election activeCell="G43" sqref="G43:O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72" t="s">
        <v>3</v>
      </c>
      <c r="D47" s="1172"/>
      <c r="E47" s="1173"/>
      <c r="F47" s="11">
        <v>6.91</v>
      </c>
      <c r="G47" s="12">
        <v>7.47</v>
      </c>
      <c r="H47" s="12">
        <v>8.36</v>
      </c>
      <c r="I47" s="12">
        <v>8.91</v>
      </c>
      <c r="J47" s="13">
        <v>8.98</v>
      </c>
    </row>
    <row r="48" spans="2:10" ht="57.75" customHeight="1" x14ac:dyDescent="0.15">
      <c r="B48" s="14"/>
      <c r="C48" s="1174" t="s">
        <v>4</v>
      </c>
      <c r="D48" s="1174"/>
      <c r="E48" s="1175"/>
      <c r="F48" s="15">
        <v>2.46</v>
      </c>
      <c r="G48" s="16">
        <v>2.4500000000000002</v>
      </c>
      <c r="H48" s="16">
        <v>2.0699999999999998</v>
      </c>
      <c r="I48" s="16">
        <v>2.37</v>
      </c>
      <c r="J48" s="17">
        <v>2.21</v>
      </c>
    </row>
    <row r="49" spans="2:10" ht="57.75" customHeight="1" thickBot="1" x14ac:dyDescent="0.2">
      <c r="B49" s="18"/>
      <c r="C49" s="1176" t="s">
        <v>5</v>
      </c>
      <c r="D49" s="1176"/>
      <c r="E49" s="1177"/>
      <c r="F49" s="19">
        <v>0.86</v>
      </c>
      <c r="G49" s="20">
        <v>1.22</v>
      </c>
      <c r="H49" s="20">
        <v>0.28999999999999998</v>
      </c>
      <c r="I49" s="20">
        <v>0.32</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44" orientation="portrait" verticalDpi="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G43" sqref="G43:O4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84" t="s">
        <v>529</v>
      </c>
      <c r="D34" s="1184"/>
      <c r="E34" s="1185"/>
      <c r="F34" s="32">
        <v>10.62</v>
      </c>
      <c r="G34" s="33">
        <v>9.66</v>
      </c>
      <c r="H34" s="33">
        <v>11.77</v>
      </c>
      <c r="I34" s="33">
        <v>12.35</v>
      </c>
      <c r="J34" s="34">
        <v>12.04</v>
      </c>
      <c r="K34" s="22"/>
      <c r="L34" s="22"/>
      <c r="M34" s="22"/>
      <c r="N34" s="22"/>
      <c r="O34" s="22"/>
      <c r="P34" s="22"/>
    </row>
    <row r="35" spans="1:16" ht="39" customHeight="1" x14ac:dyDescent="0.15">
      <c r="A35" s="22"/>
      <c r="B35" s="35"/>
      <c r="C35" s="1178" t="s">
        <v>530</v>
      </c>
      <c r="D35" s="1179"/>
      <c r="E35" s="1180"/>
      <c r="F35" s="36">
        <v>3.9</v>
      </c>
      <c r="G35" s="37">
        <v>4.0599999999999996</v>
      </c>
      <c r="H35" s="37">
        <v>4.84</v>
      </c>
      <c r="I35" s="37">
        <v>6.39</v>
      </c>
      <c r="J35" s="38">
        <v>8.36</v>
      </c>
      <c r="K35" s="22"/>
      <c r="L35" s="22"/>
      <c r="M35" s="22"/>
      <c r="N35" s="22"/>
      <c r="O35" s="22"/>
      <c r="P35" s="22"/>
    </row>
    <row r="36" spans="1:16" ht="39" customHeight="1" x14ac:dyDescent="0.15">
      <c r="A36" s="22"/>
      <c r="B36" s="35"/>
      <c r="C36" s="1178" t="s">
        <v>531</v>
      </c>
      <c r="D36" s="1179"/>
      <c r="E36" s="1180"/>
      <c r="F36" s="36">
        <v>2.4500000000000002</v>
      </c>
      <c r="G36" s="37">
        <v>2.4500000000000002</v>
      </c>
      <c r="H36" s="37">
        <v>2.0699999999999998</v>
      </c>
      <c r="I36" s="37">
        <v>2.37</v>
      </c>
      <c r="J36" s="38">
        <v>2.2000000000000002</v>
      </c>
      <c r="K36" s="22"/>
      <c r="L36" s="22"/>
      <c r="M36" s="22"/>
      <c r="N36" s="22"/>
      <c r="O36" s="22"/>
      <c r="P36" s="22"/>
    </row>
    <row r="37" spans="1:16" ht="39" customHeight="1" x14ac:dyDescent="0.15">
      <c r="A37" s="22"/>
      <c r="B37" s="35"/>
      <c r="C37" s="1178" t="s">
        <v>532</v>
      </c>
      <c r="D37" s="1179"/>
      <c r="E37" s="1180"/>
      <c r="F37" s="36">
        <v>2</v>
      </c>
      <c r="G37" s="37">
        <v>1.48</v>
      </c>
      <c r="H37" s="37">
        <v>1.63</v>
      </c>
      <c r="I37" s="37">
        <v>0.66</v>
      </c>
      <c r="J37" s="38">
        <v>2.08</v>
      </c>
      <c r="K37" s="22"/>
      <c r="L37" s="22"/>
      <c r="M37" s="22"/>
      <c r="N37" s="22"/>
      <c r="O37" s="22"/>
      <c r="P37" s="22"/>
    </row>
    <row r="38" spans="1:16" ht="39" customHeight="1" x14ac:dyDescent="0.15">
      <c r="A38" s="22"/>
      <c r="B38" s="35"/>
      <c r="C38" s="1178" t="s">
        <v>533</v>
      </c>
      <c r="D38" s="1179"/>
      <c r="E38" s="1180"/>
      <c r="F38" s="36">
        <v>0.15</v>
      </c>
      <c r="G38" s="37">
        <v>0.08</v>
      </c>
      <c r="H38" s="37">
        <v>0.25</v>
      </c>
      <c r="I38" s="37">
        <v>0.36</v>
      </c>
      <c r="J38" s="38">
        <v>0.9</v>
      </c>
      <c r="K38" s="22"/>
      <c r="L38" s="22"/>
      <c r="M38" s="22"/>
      <c r="N38" s="22"/>
      <c r="O38" s="22"/>
      <c r="P38" s="22"/>
    </row>
    <row r="39" spans="1:16" ht="39" customHeight="1" x14ac:dyDescent="0.15">
      <c r="A39" s="22"/>
      <c r="B39" s="35"/>
      <c r="C39" s="1178" t="s">
        <v>534</v>
      </c>
      <c r="D39" s="1179"/>
      <c r="E39" s="1180"/>
      <c r="F39" s="36">
        <v>0.71</v>
      </c>
      <c r="G39" s="37">
        <v>0.32</v>
      </c>
      <c r="H39" s="37">
        <v>0.96</v>
      </c>
      <c r="I39" s="37">
        <v>1.22</v>
      </c>
      <c r="J39" s="38">
        <v>0.54</v>
      </c>
      <c r="K39" s="22"/>
      <c r="L39" s="22"/>
      <c r="M39" s="22"/>
      <c r="N39" s="22"/>
      <c r="O39" s="22"/>
      <c r="P39" s="22"/>
    </row>
    <row r="40" spans="1:16" ht="39" customHeight="1" x14ac:dyDescent="0.15">
      <c r="A40" s="22"/>
      <c r="B40" s="35"/>
      <c r="C40" s="1178" t="s">
        <v>535</v>
      </c>
      <c r="D40" s="1179"/>
      <c r="E40" s="1180"/>
      <c r="F40" s="36">
        <v>0</v>
      </c>
      <c r="G40" s="37">
        <v>0</v>
      </c>
      <c r="H40" s="37">
        <v>0</v>
      </c>
      <c r="I40" s="37">
        <v>0</v>
      </c>
      <c r="J40" s="38">
        <v>0.34</v>
      </c>
      <c r="K40" s="22"/>
      <c r="L40" s="22"/>
      <c r="M40" s="22"/>
      <c r="N40" s="22"/>
      <c r="O40" s="22"/>
      <c r="P40" s="22"/>
    </row>
    <row r="41" spans="1:16" ht="39" customHeight="1" x14ac:dyDescent="0.15">
      <c r="A41" s="22"/>
      <c r="B41" s="35"/>
      <c r="C41" s="1178" t="s">
        <v>536</v>
      </c>
      <c r="D41" s="1179"/>
      <c r="E41" s="1180"/>
      <c r="F41" s="36">
        <v>0</v>
      </c>
      <c r="G41" s="37">
        <v>0</v>
      </c>
      <c r="H41" s="37">
        <v>0</v>
      </c>
      <c r="I41" s="37">
        <v>0</v>
      </c>
      <c r="J41" s="38">
        <v>0.03</v>
      </c>
      <c r="K41" s="22"/>
      <c r="L41" s="22"/>
      <c r="M41" s="22"/>
      <c r="N41" s="22"/>
      <c r="O41" s="22"/>
      <c r="P41" s="22"/>
    </row>
    <row r="42" spans="1:16" ht="39" customHeight="1" x14ac:dyDescent="0.15">
      <c r="A42" s="22"/>
      <c r="B42" s="39"/>
      <c r="C42" s="1178" t="s">
        <v>537</v>
      </c>
      <c r="D42" s="1179"/>
      <c r="E42" s="1180"/>
      <c r="F42" s="36" t="s">
        <v>484</v>
      </c>
      <c r="G42" s="37" t="s">
        <v>484</v>
      </c>
      <c r="H42" s="37" t="s">
        <v>484</v>
      </c>
      <c r="I42" s="37" t="s">
        <v>484</v>
      </c>
      <c r="J42" s="38" t="s">
        <v>484</v>
      </c>
      <c r="K42" s="22"/>
      <c r="L42" s="22"/>
      <c r="M42" s="22"/>
      <c r="N42" s="22"/>
      <c r="O42" s="22"/>
      <c r="P42" s="22"/>
    </row>
    <row r="43" spans="1:16" ht="39" customHeight="1" thickBot="1" x14ac:dyDescent="0.2">
      <c r="A43" s="22"/>
      <c r="B43" s="40"/>
      <c r="C43" s="1181" t="s">
        <v>538</v>
      </c>
      <c r="D43" s="1182"/>
      <c r="E43" s="1183"/>
      <c r="F43" s="41">
        <v>0.11</v>
      </c>
      <c r="G43" s="42">
        <v>0</v>
      </c>
      <c r="H43" s="42">
        <v>0</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42" orientation="portrait" verticalDpi="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election activeCell="G43" sqref="E43:O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6706</v>
      </c>
      <c r="L45" s="60">
        <v>6647</v>
      </c>
      <c r="M45" s="60">
        <v>6529</v>
      </c>
      <c r="N45" s="60">
        <v>6545</v>
      </c>
      <c r="O45" s="61">
        <v>6515</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x14ac:dyDescent="0.15">
      <c r="A48" s="48"/>
      <c r="B48" s="1196"/>
      <c r="C48" s="1197"/>
      <c r="D48" s="62"/>
      <c r="E48" s="1188" t="s">
        <v>15</v>
      </c>
      <c r="F48" s="1188"/>
      <c r="G48" s="1188"/>
      <c r="H48" s="1188"/>
      <c r="I48" s="1188"/>
      <c r="J48" s="1189"/>
      <c r="K48" s="63">
        <v>2385</v>
      </c>
      <c r="L48" s="64">
        <v>2403</v>
      </c>
      <c r="M48" s="64">
        <v>2425</v>
      </c>
      <c r="N48" s="64">
        <v>2517</v>
      </c>
      <c r="O48" s="65">
        <v>2507</v>
      </c>
      <c r="P48" s="48"/>
      <c r="Q48" s="48"/>
      <c r="R48" s="48"/>
      <c r="S48" s="48"/>
      <c r="T48" s="48"/>
      <c r="U48" s="48"/>
    </row>
    <row r="49" spans="1:21" ht="30.75" customHeight="1" x14ac:dyDescent="0.15">
      <c r="A49" s="48"/>
      <c r="B49" s="1196"/>
      <c r="C49" s="1197"/>
      <c r="D49" s="62"/>
      <c r="E49" s="1188" t="s">
        <v>16</v>
      </c>
      <c r="F49" s="1188"/>
      <c r="G49" s="1188"/>
      <c r="H49" s="1188"/>
      <c r="I49" s="1188"/>
      <c r="J49" s="1189"/>
      <c r="K49" s="63">
        <v>3</v>
      </c>
      <c r="L49" s="64">
        <v>3</v>
      </c>
      <c r="M49" s="64">
        <v>3</v>
      </c>
      <c r="N49" s="64">
        <v>2</v>
      </c>
      <c r="O49" s="65">
        <v>2</v>
      </c>
      <c r="P49" s="48"/>
      <c r="Q49" s="48"/>
      <c r="R49" s="48"/>
      <c r="S49" s="48"/>
      <c r="T49" s="48"/>
      <c r="U49" s="48"/>
    </row>
    <row r="50" spans="1:21" ht="30.75" customHeight="1" x14ac:dyDescent="0.15">
      <c r="A50" s="48"/>
      <c r="B50" s="1196"/>
      <c r="C50" s="1197"/>
      <c r="D50" s="62"/>
      <c r="E50" s="1188" t="s">
        <v>17</v>
      </c>
      <c r="F50" s="1188"/>
      <c r="G50" s="1188"/>
      <c r="H50" s="1188"/>
      <c r="I50" s="1188"/>
      <c r="J50" s="1189"/>
      <c r="K50" s="63">
        <v>60</v>
      </c>
      <c r="L50" s="64">
        <v>59</v>
      </c>
      <c r="M50" s="64">
        <v>57</v>
      </c>
      <c r="N50" s="64">
        <v>30</v>
      </c>
      <c r="O50" s="65">
        <v>29</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5690</v>
      </c>
      <c r="L52" s="64">
        <v>5860</v>
      </c>
      <c r="M52" s="64">
        <v>6029</v>
      </c>
      <c r="N52" s="64">
        <v>5883</v>
      </c>
      <c r="O52" s="65">
        <v>5864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3464</v>
      </c>
      <c r="L53" s="69">
        <v>3252</v>
      </c>
      <c r="M53" s="69">
        <v>2985</v>
      </c>
      <c r="N53" s="69">
        <v>3211</v>
      </c>
      <c r="O53" s="70">
        <v>3189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42" orientation="portrait" verticalDpi="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election activeCell="E43" sqref="E43:O47"/>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202" t="s">
        <v>24</v>
      </c>
      <c r="C41" s="1203"/>
      <c r="D41" s="81"/>
      <c r="E41" s="1208" t="s">
        <v>25</v>
      </c>
      <c r="F41" s="1208"/>
      <c r="G41" s="1208"/>
      <c r="H41" s="1209"/>
      <c r="I41" s="82">
        <v>70905</v>
      </c>
      <c r="J41" s="83">
        <v>70660</v>
      </c>
      <c r="K41" s="83">
        <v>68824</v>
      </c>
      <c r="L41" s="83">
        <v>66589</v>
      </c>
      <c r="M41" s="84">
        <v>65595</v>
      </c>
    </row>
    <row r="42" spans="2:13" ht="27.75" customHeight="1" x14ac:dyDescent="0.15">
      <c r="B42" s="1204"/>
      <c r="C42" s="1205"/>
      <c r="D42" s="85"/>
      <c r="E42" s="1210" t="s">
        <v>26</v>
      </c>
      <c r="F42" s="1210"/>
      <c r="G42" s="1210"/>
      <c r="H42" s="1211"/>
      <c r="I42" s="86">
        <v>2530</v>
      </c>
      <c r="J42" s="87">
        <v>2178</v>
      </c>
      <c r="K42" s="87">
        <v>1847</v>
      </c>
      <c r="L42" s="87">
        <v>1659</v>
      </c>
      <c r="M42" s="88">
        <v>1517</v>
      </c>
    </row>
    <row r="43" spans="2:13" ht="27.75" customHeight="1" x14ac:dyDescent="0.15">
      <c r="B43" s="1204"/>
      <c r="C43" s="1205"/>
      <c r="D43" s="85"/>
      <c r="E43" s="1210" t="s">
        <v>27</v>
      </c>
      <c r="F43" s="1210"/>
      <c r="G43" s="1210"/>
      <c r="H43" s="1211"/>
      <c r="I43" s="86">
        <v>41206</v>
      </c>
      <c r="J43" s="87">
        <v>40722</v>
      </c>
      <c r="K43" s="87">
        <v>40291</v>
      </c>
      <c r="L43" s="87">
        <v>39245</v>
      </c>
      <c r="M43" s="88">
        <v>38454</v>
      </c>
    </row>
    <row r="44" spans="2:13" ht="27.75" customHeight="1" x14ac:dyDescent="0.15">
      <c r="B44" s="1204"/>
      <c r="C44" s="1205"/>
      <c r="D44" s="85"/>
      <c r="E44" s="1210" t="s">
        <v>28</v>
      </c>
      <c r="F44" s="1210"/>
      <c r="G44" s="1210"/>
      <c r="H44" s="1211"/>
      <c r="I44" s="86">
        <v>23</v>
      </c>
      <c r="J44" s="87">
        <v>20</v>
      </c>
      <c r="K44" s="87">
        <v>17</v>
      </c>
      <c r="L44" s="87">
        <v>12</v>
      </c>
      <c r="M44" s="88">
        <v>9</v>
      </c>
    </row>
    <row r="45" spans="2:13" ht="27.75" customHeight="1" x14ac:dyDescent="0.15">
      <c r="B45" s="1204"/>
      <c r="C45" s="1205"/>
      <c r="D45" s="85"/>
      <c r="E45" s="1210" t="s">
        <v>29</v>
      </c>
      <c r="F45" s="1210"/>
      <c r="G45" s="1210"/>
      <c r="H45" s="1211"/>
      <c r="I45" s="86">
        <v>5587</v>
      </c>
      <c r="J45" s="87">
        <v>5190</v>
      </c>
      <c r="K45" s="87">
        <v>4677</v>
      </c>
      <c r="L45" s="87">
        <v>4473</v>
      </c>
      <c r="M45" s="88">
        <v>4685</v>
      </c>
    </row>
    <row r="46" spans="2:13" ht="27.75" customHeight="1" x14ac:dyDescent="0.15">
      <c r="B46" s="1204"/>
      <c r="C46" s="1205"/>
      <c r="D46" s="89"/>
      <c r="E46" s="1210" t="s">
        <v>30</v>
      </c>
      <c r="F46" s="1210"/>
      <c r="G46" s="1210"/>
      <c r="H46" s="1211"/>
      <c r="I46" s="86">
        <v>167</v>
      </c>
      <c r="J46" s="87">
        <v>447</v>
      </c>
      <c r="K46" s="87">
        <v>5</v>
      </c>
      <c r="L46" s="87">
        <v>314</v>
      </c>
      <c r="M46" s="88">
        <v>357</v>
      </c>
    </row>
    <row r="47" spans="2:13" ht="27.75" customHeight="1" x14ac:dyDescent="0.15">
      <c r="B47" s="1204"/>
      <c r="C47" s="1205"/>
      <c r="D47" s="90"/>
      <c r="E47" s="1212" t="s">
        <v>31</v>
      </c>
      <c r="F47" s="1213"/>
      <c r="G47" s="1213"/>
      <c r="H47" s="1214"/>
      <c r="I47" s="86" t="s">
        <v>484</v>
      </c>
      <c r="J47" s="87" t="s">
        <v>484</v>
      </c>
      <c r="K47" s="87" t="s">
        <v>484</v>
      </c>
      <c r="L47" s="87" t="s">
        <v>484</v>
      </c>
      <c r="M47" s="88" t="s">
        <v>484</v>
      </c>
    </row>
    <row r="48" spans="2:13" ht="27.75" customHeight="1" x14ac:dyDescent="0.15">
      <c r="B48" s="1204"/>
      <c r="C48" s="1205"/>
      <c r="D48" s="85"/>
      <c r="E48" s="1210" t="s">
        <v>32</v>
      </c>
      <c r="F48" s="1210"/>
      <c r="G48" s="1210"/>
      <c r="H48" s="1211"/>
      <c r="I48" s="86" t="s">
        <v>484</v>
      </c>
      <c r="J48" s="87" t="s">
        <v>484</v>
      </c>
      <c r="K48" s="87" t="s">
        <v>484</v>
      </c>
      <c r="L48" s="87" t="s">
        <v>484</v>
      </c>
      <c r="M48" s="88" t="s">
        <v>484</v>
      </c>
    </row>
    <row r="49" spans="2:13" ht="27.75" customHeight="1" x14ac:dyDescent="0.15">
      <c r="B49" s="1206"/>
      <c r="C49" s="1207"/>
      <c r="D49" s="85"/>
      <c r="E49" s="1210" t="s">
        <v>33</v>
      </c>
      <c r="F49" s="1210"/>
      <c r="G49" s="1210"/>
      <c r="H49" s="1211"/>
      <c r="I49" s="86" t="s">
        <v>484</v>
      </c>
      <c r="J49" s="87" t="s">
        <v>484</v>
      </c>
      <c r="K49" s="87" t="s">
        <v>484</v>
      </c>
      <c r="L49" s="87" t="s">
        <v>484</v>
      </c>
      <c r="M49" s="88" t="s">
        <v>484</v>
      </c>
    </row>
    <row r="50" spans="2:13" ht="27.75" customHeight="1" x14ac:dyDescent="0.15">
      <c r="B50" s="1215" t="s">
        <v>34</v>
      </c>
      <c r="C50" s="1216"/>
      <c r="D50" s="91"/>
      <c r="E50" s="1210" t="s">
        <v>35</v>
      </c>
      <c r="F50" s="1210"/>
      <c r="G50" s="1210"/>
      <c r="H50" s="1211"/>
      <c r="I50" s="86">
        <v>3685</v>
      </c>
      <c r="J50" s="87">
        <v>4208</v>
      </c>
      <c r="K50" s="87">
        <v>4650</v>
      </c>
      <c r="L50" s="87">
        <v>4974</v>
      </c>
      <c r="M50" s="88">
        <v>5245</v>
      </c>
    </row>
    <row r="51" spans="2:13" ht="27.75" customHeight="1" x14ac:dyDescent="0.15">
      <c r="B51" s="1204"/>
      <c r="C51" s="1205"/>
      <c r="D51" s="85"/>
      <c r="E51" s="1210" t="s">
        <v>36</v>
      </c>
      <c r="F51" s="1210"/>
      <c r="G51" s="1210"/>
      <c r="H51" s="1211"/>
      <c r="I51" s="86">
        <v>15832</v>
      </c>
      <c r="J51" s="87">
        <v>15593</v>
      </c>
      <c r="K51" s="87">
        <v>14251</v>
      </c>
      <c r="L51" s="87">
        <v>14377</v>
      </c>
      <c r="M51" s="88">
        <v>14265</v>
      </c>
    </row>
    <row r="52" spans="2:13" ht="27.75" customHeight="1" x14ac:dyDescent="0.15">
      <c r="B52" s="1206"/>
      <c r="C52" s="1207"/>
      <c r="D52" s="85"/>
      <c r="E52" s="1210" t="s">
        <v>37</v>
      </c>
      <c r="F52" s="1210"/>
      <c r="G52" s="1210"/>
      <c r="H52" s="1211"/>
      <c r="I52" s="86">
        <v>61405</v>
      </c>
      <c r="J52" s="87">
        <v>61034</v>
      </c>
      <c r="K52" s="87">
        <v>59943</v>
      </c>
      <c r="L52" s="87">
        <v>58832</v>
      </c>
      <c r="M52" s="88">
        <v>58005</v>
      </c>
    </row>
    <row r="53" spans="2:13" ht="27.75" customHeight="1" thickBot="1" x14ac:dyDescent="0.2">
      <c r="B53" s="1217" t="s">
        <v>21</v>
      </c>
      <c r="C53" s="1218"/>
      <c r="D53" s="92"/>
      <c r="E53" s="1219" t="s">
        <v>38</v>
      </c>
      <c r="F53" s="1219"/>
      <c r="G53" s="1219"/>
      <c r="H53" s="1220"/>
      <c r="I53" s="93">
        <v>39496</v>
      </c>
      <c r="J53" s="94">
        <v>38383</v>
      </c>
      <c r="K53" s="94">
        <v>36817</v>
      </c>
      <c r="L53" s="94">
        <v>34108</v>
      </c>
      <c r="M53" s="95">
        <v>33101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42" orientation="portrait" verticalDpi="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5" zoomScaleNormal="55" zoomScaleSheetLayoutView="55" workbookViewId="0">
      <selection activeCell="K7" sqref="K7"/>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558</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558</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559</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560</v>
      </c>
      <c r="I42" s="354"/>
      <c r="J42" s="354"/>
      <c r="K42" s="354"/>
      <c r="L42" s="246"/>
      <c r="M42" s="246"/>
      <c r="N42" s="246"/>
      <c r="O42" s="246"/>
    </row>
    <row r="43" spans="2:17" ht="13.5" x14ac:dyDescent="0.15">
      <c r="B43" s="250"/>
      <c r="C43" s="246"/>
      <c r="D43" s="246"/>
      <c r="E43" s="246"/>
      <c r="F43" s="246"/>
      <c r="G43" s="1235" t="s">
        <v>570</v>
      </c>
      <c r="H43" s="1236"/>
      <c r="I43" s="1236"/>
      <c r="J43" s="1236"/>
      <c r="K43" s="1236"/>
      <c r="L43" s="1236"/>
      <c r="M43" s="1236"/>
      <c r="N43" s="1236"/>
      <c r="O43" s="1237"/>
    </row>
    <row r="44" spans="2:17" ht="13.5" x14ac:dyDescent="0.15">
      <c r="B44" s="250"/>
      <c r="C44" s="246"/>
      <c r="D44" s="246"/>
      <c r="E44" s="246"/>
      <c r="F44" s="246"/>
      <c r="G44" s="1238"/>
      <c r="H44" s="1239"/>
      <c r="I44" s="1239"/>
      <c r="J44" s="1239"/>
      <c r="K44" s="1239"/>
      <c r="L44" s="1239"/>
      <c r="M44" s="1239"/>
      <c r="N44" s="1239"/>
      <c r="O44" s="1240"/>
    </row>
    <row r="45" spans="2:17" ht="13.5" x14ac:dyDescent="0.15">
      <c r="B45" s="250"/>
      <c r="C45" s="246"/>
      <c r="D45" s="246"/>
      <c r="E45" s="246"/>
      <c r="F45" s="246"/>
      <c r="G45" s="1238"/>
      <c r="H45" s="1239"/>
      <c r="I45" s="1239"/>
      <c r="J45" s="1239"/>
      <c r="K45" s="1239"/>
      <c r="L45" s="1239"/>
      <c r="M45" s="1239"/>
      <c r="N45" s="1239"/>
      <c r="O45" s="1240"/>
    </row>
    <row r="46" spans="2:17" ht="13.5" x14ac:dyDescent="0.15">
      <c r="B46" s="250"/>
      <c r="C46" s="246"/>
      <c r="D46" s="246"/>
      <c r="E46" s="246"/>
      <c r="F46" s="246"/>
      <c r="G46" s="1238"/>
      <c r="H46" s="1239"/>
      <c r="I46" s="1239"/>
      <c r="J46" s="1239"/>
      <c r="K46" s="1239"/>
      <c r="L46" s="1239"/>
      <c r="M46" s="1239"/>
      <c r="N46" s="1239"/>
      <c r="O46" s="1240"/>
    </row>
    <row r="47" spans="2:17" ht="13.5" x14ac:dyDescent="0.15">
      <c r="B47" s="250"/>
      <c r="C47" s="246"/>
      <c r="D47" s="246"/>
      <c r="E47" s="246"/>
      <c r="F47" s="246"/>
      <c r="G47" s="1241"/>
      <c r="H47" s="1242"/>
      <c r="I47" s="1242"/>
      <c r="J47" s="1242"/>
      <c r="K47" s="1242"/>
      <c r="L47" s="1242"/>
      <c r="M47" s="1242"/>
      <c r="N47" s="1242"/>
      <c r="O47" s="1243"/>
    </row>
    <row r="48" spans="2:17" ht="13.5" x14ac:dyDescent="0.15">
      <c r="B48" s="250"/>
      <c r="C48" s="246"/>
      <c r="D48" s="246"/>
      <c r="E48" s="246"/>
      <c r="F48" s="246"/>
      <c r="G48" s="246"/>
      <c r="H48" s="355"/>
      <c r="I48" s="355"/>
      <c r="J48" s="355"/>
    </row>
    <row r="49" spans="1:17" ht="13.5" x14ac:dyDescent="0.15">
      <c r="B49" s="250"/>
      <c r="C49" s="246"/>
      <c r="D49" s="246"/>
      <c r="E49" s="246"/>
      <c r="F49" s="246"/>
      <c r="G49" s="245" t="s">
        <v>561</v>
      </c>
    </row>
    <row r="50" spans="1:17" ht="13.5" x14ac:dyDescent="0.15">
      <c r="B50" s="250"/>
      <c r="C50" s="246"/>
      <c r="D50" s="246"/>
      <c r="E50" s="246"/>
      <c r="F50" s="246"/>
      <c r="G50" s="1244"/>
      <c r="H50" s="1245"/>
      <c r="I50" s="1245"/>
      <c r="J50" s="1246"/>
      <c r="K50" s="356" t="s">
        <v>523</v>
      </c>
      <c r="L50" s="356" t="s">
        <v>524</v>
      </c>
      <c r="M50" s="356" t="s">
        <v>525</v>
      </c>
      <c r="N50" s="356" t="s">
        <v>526</v>
      </c>
      <c r="O50" s="356" t="s">
        <v>527</v>
      </c>
    </row>
    <row r="51" spans="1:17" ht="13.5" x14ac:dyDescent="0.15">
      <c r="B51" s="250"/>
      <c r="C51" s="246"/>
      <c r="D51" s="246"/>
      <c r="E51" s="246"/>
      <c r="F51" s="246"/>
      <c r="G51" s="1247" t="s">
        <v>562</v>
      </c>
      <c r="H51" s="1248"/>
      <c r="I51" s="1253" t="s">
        <v>563</v>
      </c>
      <c r="J51" s="1253"/>
      <c r="K51" s="1256"/>
      <c r="L51" s="1256"/>
      <c r="M51" s="1256"/>
      <c r="N51" s="1256"/>
      <c r="O51" s="1256"/>
    </row>
    <row r="52" spans="1:17" ht="13.5" x14ac:dyDescent="0.15">
      <c r="B52" s="250"/>
      <c r="C52" s="246"/>
      <c r="D52" s="246"/>
      <c r="E52" s="246"/>
      <c r="F52" s="246"/>
      <c r="G52" s="1249"/>
      <c r="H52" s="1250"/>
      <c r="I52" s="1254"/>
      <c r="J52" s="1254"/>
      <c r="K52" s="1223"/>
      <c r="L52" s="1223"/>
      <c r="M52" s="1223"/>
      <c r="N52" s="1223"/>
      <c r="O52" s="1223"/>
    </row>
    <row r="53" spans="1:17" ht="13.5" x14ac:dyDescent="0.15">
      <c r="A53" s="357"/>
      <c r="B53" s="250"/>
      <c r="C53" s="246"/>
      <c r="D53" s="246"/>
      <c r="E53" s="246"/>
      <c r="F53" s="246"/>
      <c r="G53" s="1249"/>
      <c r="H53" s="1250"/>
      <c r="I53" s="1233" t="s">
        <v>569</v>
      </c>
      <c r="J53" s="1233"/>
      <c r="K53" s="1255"/>
      <c r="L53" s="1255"/>
      <c r="M53" s="1255"/>
      <c r="N53" s="1255"/>
      <c r="O53" s="1255"/>
    </row>
    <row r="54" spans="1:17" ht="13.5" x14ac:dyDescent="0.15">
      <c r="A54" s="357"/>
      <c r="B54" s="250"/>
      <c r="C54" s="246"/>
      <c r="D54" s="246"/>
      <c r="E54" s="246"/>
      <c r="F54" s="246"/>
      <c r="G54" s="1251"/>
      <c r="H54" s="1252"/>
      <c r="I54" s="1233"/>
      <c r="J54" s="1233"/>
      <c r="K54" s="1222"/>
      <c r="L54" s="1222"/>
      <c r="M54" s="1222"/>
      <c r="N54" s="1222"/>
      <c r="O54" s="1222"/>
    </row>
    <row r="55" spans="1:17" ht="13.5" x14ac:dyDescent="0.15">
      <c r="A55" s="357"/>
      <c r="B55" s="250"/>
      <c r="C55" s="246"/>
      <c r="D55" s="246"/>
      <c r="E55" s="246"/>
      <c r="F55" s="246"/>
      <c r="G55" s="1227" t="s">
        <v>564</v>
      </c>
      <c r="H55" s="1228"/>
      <c r="I55" s="1233" t="s">
        <v>563</v>
      </c>
      <c r="J55" s="1233"/>
      <c r="K55" s="1256"/>
      <c r="L55" s="1256"/>
      <c r="M55" s="1256"/>
      <c r="N55" s="1256"/>
      <c r="O55" s="1256"/>
    </row>
    <row r="56" spans="1:17" ht="13.5" x14ac:dyDescent="0.15">
      <c r="A56" s="357"/>
      <c r="B56" s="250"/>
      <c r="C56" s="246"/>
      <c r="D56" s="246"/>
      <c r="E56" s="246"/>
      <c r="F56" s="246"/>
      <c r="G56" s="1229"/>
      <c r="H56" s="1230"/>
      <c r="I56" s="1233"/>
      <c r="J56" s="1233"/>
      <c r="K56" s="1223"/>
      <c r="L56" s="1223"/>
      <c r="M56" s="1223"/>
      <c r="N56" s="1223"/>
      <c r="O56" s="1223"/>
    </row>
    <row r="57" spans="1:17" s="357" customFormat="1" ht="13.5" x14ac:dyDescent="0.15">
      <c r="B57" s="358"/>
      <c r="C57" s="354"/>
      <c r="D57" s="354"/>
      <c r="E57" s="354"/>
      <c r="F57" s="354"/>
      <c r="G57" s="1229"/>
      <c r="H57" s="1230"/>
      <c r="I57" s="1225" t="s">
        <v>569</v>
      </c>
      <c r="J57" s="1225"/>
      <c r="K57" s="1255"/>
      <c r="L57" s="1255"/>
      <c r="M57" s="1255"/>
      <c r="N57" s="1255"/>
      <c r="O57" s="1255"/>
      <c r="P57" s="359"/>
      <c r="Q57" s="358"/>
    </row>
    <row r="58" spans="1:17" s="357" customFormat="1" ht="13.5" x14ac:dyDescent="0.15">
      <c r="A58" s="245"/>
      <c r="B58" s="358"/>
      <c r="C58" s="354"/>
      <c r="D58" s="354"/>
      <c r="E58" s="354"/>
      <c r="F58" s="354"/>
      <c r="G58" s="1231"/>
      <c r="H58" s="1232"/>
      <c r="I58" s="1225"/>
      <c r="J58" s="1225"/>
      <c r="K58" s="1222"/>
      <c r="L58" s="1222"/>
      <c r="M58" s="1222"/>
      <c r="N58" s="1222"/>
      <c r="O58" s="1222"/>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565</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560</v>
      </c>
      <c r="I64" s="354"/>
      <c r="J64" s="354"/>
      <c r="K64" s="354"/>
      <c r="L64" s="246"/>
      <c r="M64" s="246"/>
      <c r="N64" s="246"/>
      <c r="O64" s="246"/>
    </row>
    <row r="65" spans="2:30" ht="13.5" x14ac:dyDescent="0.15">
      <c r="B65" s="250"/>
      <c r="C65" s="246"/>
      <c r="D65" s="246"/>
      <c r="E65" s="246"/>
      <c r="F65" s="246"/>
      <c r="G65" s="1235" t="s">
        <v>568</v>
      </c>
      <c r="H65" s="1236"/>
      <c r="I65" s="1236"/>
      <c r="J65" s="1236"/>
      <c r="K65" s="1236"/>
      <c r="L65" s="1236"/>
      <c r="M65" s="1236"/>
      <c r="N65" s="1236"/>
      <c r="O65" s="1237"/>
    </row>
    <row r="66" spans="2:30" ht="13.5" x14ac:dyDescent="0.15">
      <c r="B66" s="250"/>
      <c r="C66" s="246"/>
      <c r="D66" s="246"/>
      <c r="E66" s="246"/>
      <c r="F66" s="246"/>
      <c r="G66" s="1238"/>
      <c r="H66" s="1239"/>
      <c r="I66" s="1239"/>
      <c r="J66" s="1239"/>
      <c r="K66" s="1239"/>
      <c r="L66" s="1239"/>
      <c r="M66" s="1239"/>
      <c r="N66" s="1239"/>
      <c r="O66" s="1240"/>
    </row>
    <row r="67" spans="2:30" ht="13.5" x14ac:dyDescent="0.15">
      <c r="B67" s="250"/>
      <c r="C67" s="246"/>
      <c r="D67" s="246"/>
      <c r="E67" s="246"/>
      <c r="F67" s="246"/>
      <c r="G67" s="1238"/>
      <c r="H67" s="1239"/>
      <c r="I67" s="1239"/>
      <c r="J67" s="1239"/>
      <c r="K67" s="1239"/>
      <c r="L67" s="1239"/>
      <c r="M67" s="1239"/>
      <c r="N67" s="1239"/>
      <c r="O67" s="1240"/>
    </row>
    <row r="68" spans="2:30" ht="13.5" x14ac:dyDescent="0.15">
      <c r="B68" s="250"/>
      <c r="C68" s="246"/>
      <c r="D68" s="246"/>
      <c r="E68" s="246"/>
      <c r="F68" s="246"/>
      <c r="G68" s="1238"/>
      <c r="H68" s="1239"/>
      <c r="I68" s="1239"/>
      <c r="J68" s="1239"/>
      <c r="K68" s="1239"/>
      <c r="L68" s="1239"/>
      <c r="M68" s="1239"/>
      <c r="N68" s="1239"/>
      <c r="O68" s="1240"/>
    </row>
    <row r="69" spans="2:30" ht="13.5" x14ac:dyDescent="0.15">
      <c r="B69" s="250"/>
      <c r="C69" s="246"/>
      <c r="D69" s="246"/>
      <c r="E69" s="246"/>
      <c r="F69" s="246"/>
      <c r="G69" s="1241"/>
      <c r="H69" s="1242"/>
      <c r="I69" s="1242"/>
      <c r="J69" s="1242"/>
      <c r="K69" s="1242"/>
      <c r="L69" s="1242"/>
      <c r="M69" s="1242"/>
      <c r="N69" s="1242"/>
      <c r="O69" s="1243"/>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566</v>
      </c>
      <c r="I71" s="370"/>
      <c r="J71" s="366"/>
      <c r="K71" s="366"/>
      <c r="L71" s="367"/>
      <c r="M71" s="366"/>
      <c r="N71" s="367"/>
      <c r="O71" s="368"/>
    </row>
    <row r="72" spans="2:30" ht="13.5" x14ac:dyDescent="0.15">
      <c r="B72" s="250"/>
      <c r="C72" s="246"/>
      <c r="D72" s="246"/>
      <c r="E72" s="246"/>
      <c r="F72" s="246"/>
      <c r="G72" s="1244"/>
      <c r="H72" s="1245"/>
      <c r="I72" s="1245"/>
      <c r="J72" s="1246"/>
      <c r="K72" s="356" t="s">
        <v>523</v>
      </c>
      <c r="L72" s="356" t="s">
        <v>524</v>
      </c>
      <c r="M72" s="356" t="s">
        <v>525</v>
      </c>
      <c r="N72" s="356" t="s">
        <v>526</v>
      </c>
      <c r="O72" s="356" t="s">
        <v>527</v>
      </c>
    </row>
    <row r="73" spans="2:30" ht="13.5" x14ac:dyDescent="0.15">
      <c r="B73" s="250"/>
      <c r="C73" s="246"/>
      <c r="D73" s="246"/>
      <c r="E73" s="246"/>
      <c r="F73" s="246"/>
      <c r="G73" s="1247" t="s">
        <v>562</v>
      </c>
      <c r="H73" s="1248"/>
      <c r="I73" s="1253" t="s">
        <v>563</v>
      </c>
      <c r="J73" s="1253"/>
      <c r="K73" s="1234">
        <v>196.9</v>
      </c>
      <c r="L73" s="1234">
        <v>190.3</v>
      </c>
      <c r="M73" s="1223">
        <v>186.2</v>
      </c>
      <c r="N73" s="1223">
        <v>168.8</v>
      </c>
      <c r="O73" s="1223">
        <v>164.9</v>
      </c>
      <c r="S73" s="245">
        <v>9.9</v>
      </c>
    </row>
    <row r="74" spans="2:30" ht="13.5" x14ac:dyDescent="0.15">
      <c r="B74" s="250"/>
      <c r="C74" s="246"/>
      <c r="D74" s="246"/>
      <c r="E74" s="246"/>
      <c r="F74" s="246"/>
      <c r="G74" s="1249"/>
      <c r="H74" s="1250"/>
      <c r="I74" s="1254"/>
      <c r="J74" s="1254"/>
      <c r="K74" s="1234"/>
      <c r="L74" s="1234"/>
      <c r="M74" s="1223"/>
      <c r="N74" s="1223"/>
      <c r="O74" s="1223"/>
    </row>
    <row r="75" spans="2:30" ht="13.5" x14ac:dyDescent="0.15">
      <c r="B75" s="250"/>
      <c r="C75" s="246"/>
      <c r="D75" s="246"/>
      <c r="E75" s="246"/>
      <c r="F75" s="246"/>
      <c r="G75" s="1249"/>
      <c r="H75" s="1250"/>
      <c r="I75" s="1233" t="s">
        <v>567</v>
      </c>
      <c r="J75" s="1233"/>
      <c r="K75" s="1221">
        <v>18.3</v>
      </c>
      <c r="L75" s="1221">
        <v>17.2</v>
      </c>
      <c r="M75" s="1221">
        <v>16.100000000000001</v>
      </c>
      <c r="N75" s="1221">
        <v>15.7</v>
      </c>
      <c r="O75" s="1221">
        <v>15.6</v>
      </c>
      <c r="U75" s="245">
        <v>81.2</v>
      </c>
      <c r="W75" s="245">
        <v>87.2</v>
      </c>
      <c r="Y75" s="245">
        <v>99.8</v>
      </c>
      <c r="AA75" s="245">
        <v>109.5</v>
      </c>
      <c r="AC75" s="245">
        <v>115.2</v>
      </c>
    </row>
    <row r="76" spans="2:30" ht="13.5" x14ac:dyDescent="0.15">
      <c r="B76" s="250"/>
      <c r="C76" s="246"/>
      <c r="D76" s="246"/>
      <c r="E76" s="246"/>
      <c r="F76" s="246"/>
      <c r="G76" s="1251"/>
      <c r="H76" s="1252"/>
      <c r="I76" s="1233"/>
      <c r="J76" s="1233"/>
      <c r="K76" s="1222"/>
      <c r="L76" s="1222"/>
      <c r="M76" s="1222"/>
      <c r="N76" s="1222"/>
      <c r="O76" s="1222"/>
    </row>
    <row r="77" spans="2:30" ht="13.5" x14ac:dyDescent="0.15">
      <c r="B77" s="250"/>
      <c r="C77" s="246"/>
      <c r="D77" s="246"/>
      <c r="E77" s="246"/>
      <c r="F77" s="246"/>
      <c r="G77" s="1227" t="s">
        <v>564</v>
      </c>
      <c r="H77" s="1228"/>
      <c r="I77" s="1233" t="s">
        <v>563</v>
      </c>
      <c r="J77" s="1233"/>
      <c r="K77" s="1234">
        <v>46.1</v>
      </c>
      <c r="L77" s="1234">
        <v>37.6</v>
      </c>
      <c r="M77" s="1223">
        <v>33.799999999999997</v>
      </c>
      <c r="N77" s="1223">
        <v>15.8</v>
      </c>
      <c r="O77" s="1223">
        <v>6.5</v>
      </c>
      <c r="R77" s="245">
        <v>12.3</v>
      </c>
      <c r="T77" s="245">
        <v>11.1</v>
      </c>
    </row>
    <row r="78" spans="2:30" ht="13.5" x14ac:dyDescent="0.15">
      <c r="B78" s="250"/>
      <c r="C78" s="246"/>
      <c r="D78" s="246"/>
      <c r="E78" s="246"/>
      <c r="F78" s="246"/>
      <c r="G78" s="1229"/>
      <c r="H78" s="1230"/>
      <c r="I78" s="1233"/>
      <c r="J78" s="1233"/>
      <c r="K78" s="1234"/>
      <c r="L78" s="1234"/>
      <c r="M78" s="1223"/>
      <c r="N78" s="1223"/>
      <c r="O78" s="1223"/>
    </row>
    <row r="79" spans="2:30" ht="13.5" x14ac:dyDescent="0.15">
      <c r="B79" s="250"/>
      <c r="C79" s="246"/>
      <c r="D79" s="246"/>
      <c r="E79" s="246"/>
      <c r="F79" s="246"/>
      <c r="G79" s="1229"/>
      <c r="H79" s="1230"/>
      <c r="I79" s="1224" t="s">
        <v>567</v>
      </c>
      <c r="J79" s="1225"/>
      <c r="K79" s="1226">
        <v>8.5</v>
      </c>
      <c r="L79" s="1226">
        <v>7.9</v>
      </c>
      <c r="M79" s="1226">
        <v>7.1</v>
      </c>
      <c r="N79" s="1226">
        <v>6.2</v>
      </c>
      <c r="O79" s="1226">
        <v>5.9</v>
      </c>
      <c r="V79" s="245">
        <v>53.5</v>
      </c>
      <c r="X79" s="245">
        <v>48.2</v>
      </c>
      <c r="Z79" s="245">
        <v>34.200000000000003</v>
      </c>
      <c r="AB79" s="245">
        <v>30.3</v>
      </c>
      <c r="AD79" s="245">
        <v>28.9</v>
      </c>
    </row>
    <row r="80" spans="2:30" ht="13.5" x14ac:dyDescent="0.15">
      <c r="B80" s="250"/>
      <c r="C80" s="246"/>
      <c r="D80" s="246"/>
      <c r="E80" s="246"/>
      <c r="F80" s="246"/>
      <c r="G80" s="1231"/>
      <c r="H80" s="1232"/>
      <c r="I80" s="1225"/>
      <c r="J80" s="1225"/>
      <c r="K80" s="1226"/>
      <c r="L80" s="1226"/>
      <c r="M80" s="1226"/>
      <c r="N80" s="1226"/>
      <c r="O80" s="1226"/>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election activeCell="J24" sqref="J24"/>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election activeCell="G43" sqref="G43:O4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522</v>
      </c>
      <c r="G2" s="113"/>
      <c r="H2" s="114"/>
    </row>
    <row r="3" spans="1:8" x14ac:dyDescent="0.15">
      <c r="A3" s="110" t="s">
        <v>515</v>
      </c>
      <c r="B3" s="115"/>
      <c r="C3" s="116"/>
      <c r="D3" s="117">
        <v>71307</v>
      </c>
      <c r="E3" s="118"/>
      <c r="F3" s="119">
        <v>43493</v>
      </c>
      <c r="G3" s="120"/>
      <c r="H3" s="121"/>
    </row>
    <row r="4" spans="1:8" x14ac:dyDescent="0.15">
      <c r="A4" s="122"/>
      <c r="B4" s="123"/>
      <c r="C4" s="124"/>
      <c r="D4" s="125">
        <v>23168</v>
      </c>
      <c r="E4" s="126"/>
      <c r="F4" s="127">
        <v>23254</v>
      </c>
      <c r="G4" s="128"/>
      <c r="H4" s="129"/>
    </row>
    <row r="5" spans="1:8" x14ac:dyDescent="0.15">
      <c r="A5" s="110" t="s">
        <v>517</v>
      </c>
      <c r="B5" s="115"/>
      <c r="C5" s="116"/>
      <c r="D5" s="117">
        <v>80531</v>
      </c>
      <c r="E5" s="118"/>
      <c r="F5" s="119">
        <v>50840</v>
      </c>
      <c r="G5" s="120"/>
      <c r="H5" s="121"/>
    </row>
    <row r="6" spans="1:8" x14ac:dyDescent="0.15">
      <c r="A6" s="122"/>
      <c r="B6" s="123"/>
      <c r="C6" s="124"/>
      <c r="D6" s="125">
        <v>29904</v>
      </c>
      <c r="E6" s="126"/>
      <c r="F6" s="127">
        <v>25367</v>
      </c>
      <c r="G6" s="128"/>
      <c r="H6" s="129"/>
    </row>
    <row r="7" spans="1:8" x14ac:dyDescent="0.15">
      <c r="A7" s="110" t="s">
        <v>518</v>
      </c>
      <c r="B7" s="115"/>
      <c r="C7" s="116"/>
      <c r="D7" s="117">
        <v>52420</v>
      </c>
      <c r="E7" s="118"/>
      <c r="F7" s="119">
        <v>53605</v>
      </c>
      <c r="G7" s="120"/>
      <c r="H7" s="121"/>
    </row>
    <row r="8" spans="1:8" x14ac:dyDescent="0.15">
      <c r="A8" s="122"/>
      <c r="B8" s="123"/>
      <c r="C8" s="124"/>
      <c r="D8" s="125">
        <v>20116</v>
      </c>
      <c r="E8" s="126"/>
      <c r="F8" s="127">
        <v>28343</v>
      </c>
      <c r="G8" s="128"/>
      <c r="H8" s="129"/>
    </row>
    <row r="9" spans="1:8" x14ac:dyDescent="0.15">
      <c r="A9" s="110" t="s">
        <v>519</v>
      </c>
      <c r="B9" s="115"/>
      <c r="C9" s="116"/>
      <c r="D9" s="117">
        <v>53528</v>
      </c>
      <c r="E9" s="118"/>
      <c r="F9" s="119">
        <v>46440</v>
      </c>
      <c r="G9" s="120"/>
      <c r="H9" s="121"/>
    </row>
    <row r="10" spans="1:8" x14ac:dyDescent="0.15">
      <c r="A10" s="122"/>
      <c r="B10" s="123"/>
      <c r="C10" s="124"/>
      <c r="D10" s="125">
        <v>20686</v>
      </c>
      <c r="E10" s="126"/>
      <c r="F10" s="127">
        <v>27658</v>
      </c>
      <c r="G10" s="128"/>
      <c r="H10" s="129"/>
    </row>
    <row r="11" spans="1:8" x14ac:dyDescent="0.15">
      <c r="A11" s="110" t="s">
        <v>520</v>
      </c>
      <c r="B11" s="115"/>
      <c r="C11" s="116"/>
      <c r="D11" s="117">
        <v>58414</v>
      </c>
      <c r="E11" s="118"/>
      <c r="F11" s="119">
        <v>63257</v>
      </c>
      <c r="G11" s="120"/>
      <c r="H11" s="121"/>
    </row>
    <row r="12" spans="1:8" x14ac:dyDescent="0.15">
      <c r="A12" s="122"/>
      <c r="B12" s="123"/>
      <c r="C12" s="130"/>
      <c r="D12" s="125">
        <v>23549</v>
      </c>
      <c r="E12" s="126"/>
      <c r="F12" s="127">
        <v>27259</v>
      </c>
      <c r="G12" s="128"/>
      <c r="H12" s="129"/>
    </row>
    <row r="13" spans="1:8" x14ac:dyDescent="0.15">
      <c r="A13" s="110"/>
      <c r="B13" s="115"/>
      <c r="C13" s="131"/>
      <c r="D13" s="132">
        <v>63240</v>
      </c>
      <c r="E13" s="133"/>
      <c r="F13" s="134">
        <v>51527</v>
      </c>
      <c r="G13" s="135"/>
      <c r="H13" s="121"/>
    </row>
    <row r="14" spans="1:8" x14ac:dyDescent="0.15">
      <c r="A14" s="122"/>
      <c r="B14" s="123"/>
      <c r="C14" s="124"/>
      <c r="D14" s="125">
        <v>23485</v>
      </c>
      <c r="E14" s="126"/>
      <c r="F14" s="127">
        <v>26376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2.46</v>
      </c>
      <c r="C19" s="136">
        <f>ROUND(VALUE(SUBSTITUTE(実質収支比率等に係る経年分析!G$48,"▲","-")),2)</f>
        <v>2.4500000000000002</v>
      </c>
      <c r="D19" s="136">
        <f>ROUND(VALUE(SUBSTITUTE(実質収支比率等に係る経年分析!H$48,"▲","-")),2)</f>
        <v>2.0699999999999998</v>
      </c>
      <c r="E19" s="136">
        <f>ROUND(VALUE(SUBSTITUTE(実質収支比率等に係る経年分析!I$48,"▲","-")),2)</f>
        <v>2.37</v>
      </c>
      <c r="F19" s="136">
        <f>ROUND(VALUE(SUBSTITUTE(実質収支比率等に係る経年分析!J$48,"▲","-")),2)</f>
        <v>2.21</v>
      </c>
    </row>
    <row r="20" spans="1:11" x14ac:dyDescent="0.15">
      <c r="A20" s="136" t="s">
        <v>43</v>
      </c>
      <c r="B20" s="136">
        <f>ROUND(VALUE(SUBSTITUTE(実質収支比率等に係る経年分析!F$47,"▲","-")),2)</f>
        <v>6.91</v>
      </c>
      <c r="C20" s="136">
        <f>ROUND(VALUE(SUBSTITUTE(実質収支比率等に係る経年分析!G$47,"▲","-")),2)</f>
        <v>7.47</v>
      </c>
      <c r="D20" s="136">
        <f>ROUND(VALUE(SUBSTITUTE(実質収支比率等に係る経年分析!H$47,"▲","-")),2)</f>
        <v>8.36</v>
      </c>
      <c r="E20" s="136">
        <f>ROUND(VALUE(SUBSTITUTE(実質収支比率等に係る経年分析!I$47,"▲","-")),2)</f>
        <v>8.91</v>
      </c>
      <c r="F20" s="136">
        <f>ROUND(VALUE(SUBSTITUTE(実質収支比率等に係る経年分析!J$47,"▲","-")),2)</f>
        <v>8.98</v>
      </c>
    </row>
    <row r="21" spans="1:11" x14ac:dyDescent="0.15">
      <c r="A21" s="136" t="s">
        <v>44</v>
      </c>
      <c r="B21" s="136">
        <f>IF(ISNUMBER(VALUE(SUBSTITUTE(実質収支比率等に係る経年分析!F$49,"▲","-"))),ROUND(VALUE(SUBSTITUTE(実質収支比率等に係る経年分析!F$49,"▲","-")),2),NA())</f>
        <v>0.86</v>
      </c>
      <c r="C21" s="136">
        <f>IF(ISNUMBER(VALUE(SUBSTITUTE(実質収支比率等に係る経年分析!G$49,"▲","-"))),ROUND(VALUE(SUBSTITUTE(実質収支比率等に係る経年分析!G$49,"▲","-")),2),NA())</f>
        <v>1.22</v>
      </c>
      <c r="D21" s="136">
        <f>IF(ISNUMBER(VALUE(SUBSTITUTE(実質収支比率等に係る経年分析!H$49,"▲","-"))),ROUND(VALUE(SUBSTITUTE(実質収支比率等に係る経年分析!H$49,"▲","-")),2),NA())</f>
        <v>0.28999999999999998</v>
      </c>
      <c r="E21" s="136">
        <f>IF(ISNUMBER(VALUE(SUBSTITUTE(実質収支比率等に係る経年分析!I$49,"▲","-"))),ROUND(VALUE(SUBSTITUTE(実質収支比率等に係る経年分析!I$49,"▲","-")),2),NA())</f>
        <v>0.32</v>
      </c>
      <c r="F21" s="136">
        <f>IF(ISNUMBER(VALUE(SUBSTITUTE(実質収支比率等に係る経年分析!J$49,"▲","-"))),ROUND(VALUE(SUBSTITUTE(実質収支比率等に係る経年分析!J$49,"▲","-")),2),NA())</f>
        <v>-1.39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小松市簡易水道事業特別会計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0.03</v>
      </c>
    </row>
    <row r="30" spans="1:11" x14ac:dyDescent="0.15">
      <c r="A30" s="137" t="str">
        <f>IF(連結実質赤字比率に係る赤字・黒字の構成分析!C$40="",NA(),連結実質赤字比率に係る赤字・黒字の構成分析!C$40)</f>
        <v>小松市農業集落事業特別会計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0.34</v>
      </c>
    </row>
    <row r="31" spans="1:11" x14ac:dyDescent="0.15">
      <c r="A31" s="137" t="str">
        <f>IF(連結実質赤字比率に係る赤字・黒字の構成分析!C$39="",NA(),連結実質赤字比率に係る赤字・黒字の構成分析!C$39)</f>
        <v>小松市国民健康保険事業特別会計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0.71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0.96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1.22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0.54</v>
      </c>
    </row>
    <row r="32" spans="1:11" x14ac:dyDescent="0.15">
      <c r="A32" s="137" t="str">
        <f>IF(連結実質赤字比率に係る赤字・黒字の構成分析!C$38="",NA(),連結実質赤字比率に係る赤字・黒字の構成分析!C$38)</f>
        <v>小松市介護保険事業特別会計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0.9</v>
      </c>
    </row>
    <row r="33" spans="1:16" x14ac:dyDescent="0.15">
      <c r="A33" s="137" t="str">
        <f>IF(連結実質赤字比率に係る赤字・黒字の構成分析!C$37="",NA(),連結実質赤字比率に係る赤字・黒字の構成分析!C$37)</f>
        <v>小松市公共下水道事業会計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1.48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1.63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2.08</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2.4500000000000002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2.4500000000000002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2.0699999999999998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2.37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2.2000000000000002</v>
      </c>
    </row>
    <row r="35" spans="1:16" x14ac:dyDescent="0.15">
      <c r="A35" s="137" t="str">
        <f>IF(連結実質赤字比率に係る赤字・黒字の構成分析!C$35="",NA(),連結実質赤字比率に係る赤字・黒字の構成分析!C$35)</f>
        <v>小松市水道事業会計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4.0599999999999996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4.84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6.39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8.36</v>
      </c>
    </row>
    <row r="36" spans="1:16" x14ac:dyDescent="0.15">
      <c r="A36" s="137" t="str">
        <f>IF(連結実質赤字比率に係る赤字・黒字の構成分析!C$34="",NA(),連結実質赤字比率に係る赤字・黒字の構成分析!C$34)</f>
        <v>国民健康保険小松市民病院事業会計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10.62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9.66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11.77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12.35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12.04</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5690</v>
      </c>
      <c r="E42" s="138"/>
      <c r="F42" s="138"/>
      <c r="G42" s="138">
        <f>'実質公債費比率（分子）の構造'!L$52</f>
        <v>5860</v>
      </c>
      <c r="H42" s="138"/>
      <c r="I42" s="138"/>
      <c r="J42" s="138">
        <f>'実質公債費比率（分子）の構造'!M$52</f>
        <v>6029</v>
      </c>
      <c r="K42" s="138"/>
      <c r="L42" s="138"/>
      <c r="M42" s="138">
        <f>'実質公債費比率（分子）の構造'!N$52</f>
        <v>5883</v>
      </c>
      <c r="N42" s="138"/>
      <c r="O42" s="138"/>
      <c r="P42" s="138">
        <f>'実質公債費比率（分子）の構造'!O$52</f>
        <v>5864</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60</v>
      </c>
      <c r="C44" s="138"/>
      <c r="D44" s="138"/>
      <c r="E44" s="138">
        <f>'実質公債費比率（分子）の構造'!L$50</f>
        <v>59</v>
      </c>
      <c r="F44" s="138"/>
      <c r="G44" s="138"/>
      <c r="H44" s="138">
        <f>'実質公債費比率（分子）の構造'!M$50</f>
        <v>57</v>
      </c>
      <c r="I44" s="138"/>
      <c r="J44" s="138"/>
      <c r="K44" s="138">
        <f>'実質公債費比率（分子）の構造'!N$50</f>
        <v>30</v>
      </c>
      <c r="L44" s="138"/>
      <c r="M44" s="138"/>
      <c r="N44" s="138">
        <f>'実質公債費比率（分子）の構造'!O$50</f>
        <v>29</v>
      </c>
      <c r="O44" s="138"/>
      <c r="P44" s="138"/>
    </row>
    <row r="45" spans="1:16" x14ac:dyDescent="0.15">
      <c r="A45" s="138" t="s">
        <v>54</v>
      </c>
      <c r="B45" s="138">
        <f>'実質公債費比率（分子）の構造'!K$49</f>
        <v>3</v>
      </c>
      <c r="C45" s="138"/>
      <c r="D45" s="138"/>
      <c r="E45" s="138">
        <f>'実質公債費比率（分子）の構造'!L$49</f>
        <v>3</v>
      </c>
      <c r="F45" s="138"/>
      <c r="G45" s="138"/>
      <c r="H45" s="138">
        <f>'実質公債費比率（分子）の構造'!M$49</f>
        <v>3</v>
      </c>
      <c r="I45" s="138"/>
      <c r="J45" s="138"/>
      <c r="K45" s="138">
        <f>'実質公債費比率（分子）の構造'!N$49</f>
        <v>2</v>
      </c>
      <c r="L45" s="138"/>
      <c r="M45" s="138"/>
      <c r="N45" s="138">
        <f>'実質公債費比率（分子）の構造'!O$49</f>
        <v>2</v>
      </c>
      <c r="O45" s="138"/>
      <c r="P45" s="138"/>
    </row>
    <row r="46" spans="1:16" x14ac:dyDescent="0.15">
      <c r="A46" s="138" t="s">
        <v>55</v>
      </c>
      <c r="B46" s="138">
        <f>'実質公債費比率（分子）の構造'!K$48</f>
        <v>2385</v>
      </c>
      <c r="C46" s="138"/>
      <c r="D46" s="138"/>
      <c r="E46" s="138">
        <f>'実質公債費比率（分子）の構造'!L$48</f>
        <v>2403</v>
      </c>
      <c r="F46" s="138"/>
      <c r="G46" s="138"/>
      <c r="H46" s="138">
        <f>'実質公債費比率（分子）の構造'!M$48</f>
        <v>2425</v>
      </c>
      <c r="I46" s="138"/>
      <c r="J46" s="138"/>
      <c r="K46" s="138">
        <f>'実質公債費比率（分子）の構造'!N$48</f>
        <v>2517</v>
      </c>
      <c r="L46" s="138"/>
      <c r="M46" s="138"/>
      <c r="N46" s="138">
        <f>'実質公債費比率（分子）の構造'!O$48</f>
        <v>2507</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6706</v>
      </c>
      <c r="C49" s="138"/>
      <c r="D49" s="138"/>
      <c r="E49" s="138">
        <f>'実質公債費比率（分子）の構造'!L$45</f>
        <v>6647</v>
      </c>
      <c r="F49" s="138"/>
      <c r="G49" s="138"/>
      <c r="H49" s="138">
        <f>'実質公債費比率（分子）の構造'!M$45</f>
        <v>6529</v>
      </c>
      <c r="I49" s="138"/>
      <c r="J49" s="138"/>
      <c r="K49" s="138">
        <f>'実質公債費比率（分子）の構造'!N$45</f>
        <v>6545</v>
      </c>
      <c r="L49" s="138"/>
      <c r="M49" s="138"/>
      <c r="N49" s="138">
        <f>'実質公債費比率（分子）の構造'!O$45</f>
        <v>6515</v>
      </c>
      <c r="O49" s="138"/>
      <c r="P49" s="138"/>
    </row>
    <row r="50" spans="1:16" x14ac:dyDescent="0.15">
      <c r="A50" s="138" t="s">
        <v>59</v>
      </c>
      <c r="B50" s="138" t="e">
        <f>NA()</f>
        <v>#N/A</v>
      </c>
      <c r="C50" s="138">
        <f>IF(ISNUMBER('実質公債費比率（分子）の構造'!K$53),'実質公債費比率（分子）の構造'!K$53,NA())</f>
        <v>3464</v>
      </c>
      <c r="D50" s="138" t="e">
        <f>NA()</f>
        <v>#N/A</v>
      </c>
      <c r="E50" s="138" t="e">
        <f>NA()</f>
        <v>#N/A</v>
      </c>
      <c r="F50" s="138">
        <f>IF(ISNUMBER('実質公債費比率（分子）の構造'!L$53),'実質公債費比率（分子）の構造'!L$53,NA())</f>
        <v>3252</v>
      </c>
      <c r="G50" s="138" t="e">
        <f>NA()</f>
        <v>#N/A</v>
      </c>
      <c r="H50" s="138" t="e">
        <f>NA()</f>
        <v>#N/A</v>
      </c>
      <c r="I50" s="138">
        <f>IF(ISNUMBER('実質公債費比率（分子）の構造'!M$53),'実質公債費比率（分子）の構造'!M$53,NA())</f>
        <v>2985</v>
      </c>
      <c r="J50" s="138" t="e">
        <f>NA()</f>
        <v>#N/A</v>
      </c>
      <c r="K50" s="138" t="e">
        <f>NA()</f>
        <v>#N/A</v>
      </c>
      <c r="L50" s="138">
        <f>IF(ISNUMBER('実質公債費比率（分子）の構造'!N$53),'実質公債費比率（分子）の構造'!N$53,NA())</f>
        <v>3211</v>
      </c>
      <c r="M50" s="138" t="e">
        <f>NA()</f>
        <v>#N/A</v>
      </c>
      <c r="N50" s="138" t="e">
        <f>NA()</f>
        <v>#N/A</v>
      </c>
      <c r="O50" s="138">
        <f>IF(ISNUMBER('実質公債費比率（分子）の構造'!O$53),'実質公債費比率（分子）の構造'!O$53,NA())</f>
        <v>3189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61405</v>
      </c>
      <c r="E56" s="137"/>
      <c r="F56" s="137"/>
      <c r="G56" s="137">
        <f>'将来負担比率（分子）の構造'!J$52</f>
        <v>61034</v>
      </c>
      <c r="H56" s="137"/>
      <c r="I56" s="137"/>
      <c r="J56" s="137">
        <f>'将来負担比率（分子）の構造'!K$52</f>
        <v>59943</v>
      </c>
      <c r="K56" s="137"/>
      <c r="L56" s="137"/>
      <c r="M56" s="137">
        <f>'将来負担比率（分子）の構造'!L$52</f>
        <v>58832</v>
      </c>
      <c r="N56" s="137"/>
      <c r="O56" s="137"/>
      <c r="P56" s="137">
        <f>'将来負担比率（分子）の構造'!M$52</f>
        <v>58005</v>
      </c>
    </row>
    <row r="57" spans="1:16" x14ac:dyDescent="0.15">
      <c r="A57" s="137" t="s">
        <v>36</v>
      </c>
      <c r="B57" s="137"/>
      <c r="C57" s="137"/>
      <c r="D57" s="137">
        <f>'将来負担比率（分子）の構造'!I$51</f>
        <v>15832</v>
      </c>
      <c r="E57" s="137"/>
      <c r="F57" s="137"/>
      <c r="G57" s="137">
        <f>'将来負担比率（分子）の構造'!J$51</f>
        <v>15593</v>
      </c>
      <c r="H57" s="137"/>
      <c r="I57" s="137"/>
      <c r="J57" s="137">
        <f>'将来負担比率（分子）の構造'!K$51</f>
        <v>14251</v>
      </c>
      <c r="K57" s="137"/>
      <c r="L57" s="137"/>
      <c r="M57" s="137">
        <f>'将来負担比率（分子）の構造'!L$51</f>
        <v>14377</v>
      </c>
      <c r="N57" s="137"/>
      <c r="O57" s="137"/>
      <c r="P57" s="137">
        <f>'将来負担比率（分子）の構造'!M$51</f>
        <v>14265</v>
      </c>
    </row>
    <row r="58" spans="1:16" x14ac:dyDescent="0.15">
      <c r="A58" s="137" t="s">
        <v>35</v>
      </c>
      <c r="B58" s="137"/>
      <c r="C58" s="137"/>
      <c r="D58" s="137">
        <f>'将来負担比率（分子）の構造'!I$50</f>
        <v>3685</v>
      </c>
      <c r="E58" s="137"/>
      <c r="F58" s="137"/>
      <c r="G58" s="137">
        <f>'将来負担比率（分子）の構造'!J$50</f>
        <v>4208</v>
      </c>
      <c r="H58" s="137"/>
      <c r="I58" s="137"/>
      <c r="J58" s="137">
        <f>'将来負担比率（分子）の構造'!K$50</f>
        <v>4650</v>
      </c>
      <c r="K58" s="137"/>
      <c r="L58" s="137"/>
      <c r="M58" s="137">
        <f>'将来負担比率（分子）の構造'!L$50</f>
        <v>4974</v>
      </c>
      <c r="N58" s="137"/>
      <c r="O58" s="137"/>
      <c r="P58" s="137">
        <f>'将来負担比率（分子）の構造'!M$50</f>
        <v>5245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167</v>
      </c>
      <c r="C61" s="137"/>
      <c r="D61" s="137"/>
      <c r="E61" s="137">
        <f>'将来負担比率（分子）の構造'!J$46</f>
        <v>447</v>
      </c>
      <c r="F61" s="137"/>
      <c r="G61" s="137"/>
      <c r="H61" s="137">
        <f>'将来負担比率（分子）の構造'!K$46</f>
        <v>5</v>
      </c>
      <c r="I61" s="137"/>
      <c r="J61" s="137"/>
      <c r="K61" s="137">
        <f>'将来負担比率（分子）の構造'!L$46</f>
        <v>314</v>
      </c>
      <c r="L61" s="137"/>
      <c r="M61" s="137"/>
      <c r="N61" s="137">
        <f>'将来負担比率（分子）の構造'!M$46</f>
        <v>357</v>
      </c>
      <c r="O61" s="137"/>
      <c r="P61" s="137"/>
    </row>
    <row r="62" spans="1:16" x14ac:dyDescent="0.15">
      <c r="A62" s="137" t="s">
        <v>29</v>
      </c>
      <c r="B62" s="137">
        <f>'将来負担比率（分子）の構造'!I$45</f>
        <v>5587</v>
      </c>
      <c r="C62" s="137"/>
      <c r="D62" s="137"/>
      <c r="E62" s="137">
        <f>'将来負担比率（分子）の構造'!J$45</f>
        <v>5190</v>
      </c>
      <c r="F62" s="137"/>
      <c r="G62" s="137"/>
      <c r="H62" s="137">
        <f>'将来負担比率（分子）の構造'!K$45</f>
        <v>4677</v>
      </c>
      <c r="I62" s="137"/>
      <c r="J62" s="137"/>
      <c r="K62" s="137">
        <f>'将来負担比率（分子）の構造'!L$45</f>
        <v>4473</v>
      </c>
      <c r="L62" s="137"/>
      <c r="M62" s="137"/>
      <c r="N62" s="137">
        <f>'将来負担比率（分子）の構造'!M$45</f>
        <v>4685</v>
      </c>
      <c r="O62" s="137"/>
      <c r="P62" s="137"/>
    </row>
    <row r="63" spans="1:16" x14ac:dyDescent="0.15">
      <c r="A63" s="137" t="s">
        <v>28</v>
      </c>
      <c r="B63" s="137">
        <f>'将来負担比率（分子）の構造'!I$44</f>
        <v>23</v>
      </c>
      <c r="C63" s="137"/>
      <c r="D63" s="137"/>
      <c r="E63" s="137">
        <f>'将来負担比率（分子）の構造'!J$44</f>
        <v>20</v>
      </c>
      <c r="F63" s="137"/>
      <c r="G63" s="137"/>
      <c r="H63" s="137">
        <f>'将来負担比率（分子）の構造'!K$44</f>
        <v>17</v>
      </c>
      <c r="I63" s="137"/>
      <c r="J63" s="137"/>
      <c r="K63" s="137">
        <f>'将来負担比率（分子）の構造'!L$44</f>
        <v>12</v>
      </c>
      <c r="L63" s="137"/>
      <c r="M63" s="137"/>
      <c r="N63" s="137">
        <f>'将来負担比率（分子）の構造'!M$44</f>
        <v>9</v>
      </c>
      <c r="O63" s="137"/>
      <c r="P63" s="137"/>
    </row>
    <row r="64" spans="1:16" x14ac:dyDescent="0.15">
      <c r="A64" s="137" t="s">
        <v>27</v>
      </c>
      <c r="B64" s="137">
        <f>'将来負担比率（分子）の構造'!I$43</f>
        <v>41206</v>
      </c>
      <c r="C64" s="137"/>
      <c r="D64" s="137"/>
      <c r="E64" s="137">
        <f>'将来負担比率（分子）の構造'!J$43</f>
        <v>40722</v>
      </c>
      <c r="F64" s="137"/>
      <c r="G64" s="137"/>
      <c r="H64" s="137">
        <f>'将来負担比率（分子）の構造'!K$43</f>
        <v>40291</v>
      </c>
      <c r="I64" s="137"/>
      <c r="J64" s="137"/>
      <c r="K64" s="137">
        <f>'将来負担比率（分子）の構造'!L$43</f>
        <v>39245</v>
      </c>
      <c r="L64" s="137"/>
      <c r="M64" s="137"/>
      <c r="N64" s="137">
        <f>'将来負担比率（分子）の構造'!M$43</f>
        <v>38454</v>
      </c>
      <c r="O64" s="137"/>
      <c r="P64" s="137"/>
    </row>
    <row r="65" spans="1:16" x14ac:dyDescent="0.15">
      <c r="A65" s="137" t="s">
        <v>26</v>
      </c>
      <c r="B65" s="137">
        <f>'将来負担比率（分子）の構造'!I$42</f>
        <v>2530</v>
      </c>
      <c r="C65" s="137"/>
      <c r="D65" s="137"/>
      <c r="E65" s="137">
        <f>'将来負担比率（分子）の構造'!J$42</f>
        <v>2178</v>
      </c>
      <c r="F65" s="137"/>
      <c r="G65" s="137"/>
      <c r="H65" s="137">
        <f>'将来負担比率（分子）の構造'!K$42</f>
        <v>1847</v>
      </c>
      <c r="I65" s="137"/>
      <c r="J65" s="137"/>
      <c r="K65" s="137">
        <f>'将来負担比率（分子）の構造'!L$42</f>
        <v>1659</v>
      </c>
      <c r="L65" s="137"/>
      <c r="M65" s="137"/>
      <c r="N65" s="137">
        <f>'将来負担比率（分子）の構造'!M$42</f>
        <v>1517</v>
      </c>
      <c r="O65" s="137"/>
      <c r="P65" s="137"/>
    </row>
    <row r="66" spans="1:16" x14ac:dyDescent="0.15">
      <c r="A66" s="137" t="s">
        <v>25</v>
      </c>
      <c r="B66" s="137">
        <f>'将来負担比率（分子）の構造'!I$41</f>
        <v>70905</v>
      </c>
      <c r="C66" s="137"/>
      <c r="D66" s="137"/>
      <c r="E66" s="137">
        <f>'将来負担比率（分子）の構造'!J$41</f>
        <v>70660</v>
      </c>
      <c r="F66" s="137"/>
      <c r="G66" s="137"/>
      <c r="H66" s="137">
        <f>'将来負担比率（分子）の構造'!K$41</f>
        <v>68824</v>
      </c>
      <c r="I66" s="137"/>
      <c r="J66" s="137"/>
      <c r="K66" s="137">
        <f>'将来負担比率（分子）の構造'!L$41</f>
        <v>66589</v>
      </c>
      <c r="L66" s="137"/>
      <c r="M66" s="137"/>
      <c r="N66" s="137">
        <f>'将来負担比率（分子）の構造'!M$41</f>
        <v>65595</v>
      </c>
      <c r="O66" s="137"/>
      <c r="P66" s="137"/>
    </row>
    <row r="67" spans="1:16" x14ac:dyDescent="0.15">
      <c r="A67" s="137" t="s">
        <v>63</v>
      </c>
      <c r="B67" s="137" t="e">
        <f>NA()</f>
        <v>#N/A</v>
      </c>
      <c r="C67" s="137">
        <f>IF(ISNUMBER('将来負担比率（分子）の構造'!I$53), IF('将来負担比率（分子）の構造'!I$53 &lt; 0, 0, '将来負担比率（分子）の構造'!I$53), NA())</f>
        <v>39496</v>
      </c>
      <c r="D67" s="137" t="e">
        <f>NA()</f>
        <v>#N/A</v>
      </c>
      <c r="E67" s="137" t="e">
        <f>NA()</f>
        <v>#N/A</v>
      </c>
      <c r="F67" s="137">
        <f>IF(ISNUMBER('将来負担比率（分子）の構造'!J$53), IF('将来負担比率（分子）の構造'!J$53 &lt; 0, 0, '将来負担比率（分子）の構造'!J$53), NA())</f>
        <v>38383</v>
      </c>
      <c r="G67" s="137" t="e">
        <f>NA()</f>
        <v>#N/A</v>
      </c>
      <c r="H67" s="137" t="e">
        <f>NA()</f>
        <v>#N/A</v>
      </c>
      <c r="I67" s="137">
        <f>IF(ISNUMBER('将来負担比率（分子）の構造'!K$53), IF('将来負担比率（分子）の構造'!K$53 &lt; 0, 0, '将来負担比率（分子）の構造'!K$53), NA())</f>
        <v>36817</v>
      </c>
      <c r="J67" s="137" t="e">
        <f>NA()</f>
        <v>#N/A</v>
      </c>
      <c r="K67" s="137" t="e">
        <f>NA()</f>
        <v>#N/A</v>
      </c>
      <c r="L67" s="137">
        <f>IF(ISNUMBER('将来負担比率（分子）の構造'!L$53), IF('将来負担比率（分子）の構造'!L$53 &lt; 0, 0, '将来負担比率（分子）の構造'!L$53), NA())</f>
        <v>34108</v>
      </c>
      <c r="M67" s="137" t="e">
        <f>NA()</f>
        <v>#N/A</v>
      </c>
      <c r="N67" s="137" t="e">
        <f>NA()</f>
        <v>#N/A</v>
      </c>
      <c r="O67" s="137">
        <f>IF(ISNUMBER('将来負担比率（分子）の構造'!M$53), IF('将来負担比率（分子）の構造'!M$53 &lt; 0, 0, '将来負担比率（分子）の構造'!M$53), NA())</f>
        <v>33101</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2018-04-18T07:01:03Z</cp:lastPrinted>
  <dcterms:created xsi:type="dcterms:W3CDTF">2018-01-24T04:45:41Z</dcterms:created>
  <dcterms:modified xsi:type="dcterms:W3CDTF">2018-11-30T05:25:13Z</dcterms:modified>
</cp:coreProperties>
</file>