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dm\各部署共有ファイル\01_総合政策部\財政課共有\【報告・回答】\【石川県】\財政状況資料集\H27決算\"/>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DQ102" i="11" l="1"/>
  <c r="DL102" i="11"/>
  <c r="DG102" i="11"/>
  <c r="DB102" i="11"/>
  <c r="CW102" i="11"/>
  <c r="CR102" i="11"/>
  <c r="AU88" i="11" l="1"/>
  <c r="AP88" i="11"/>
  <c r="AF88" i="11"/>
  <c r="AA75" i="11" l="1"/>
  <c r="AA74" i="11"/>
  <c r="AP23" i="11"/>
  <c r="AA23" i="11"/>
  <c r="V23" i="11"/>
  <c r="Q23" i="11"/>
  <c r="AU63" i="11"/>
  <c r="AP63" i="11"/>
  <c r="AA33" i="11"/>
  <c r="AA32" i="11"/>
  <c r="AA31" i="11"/>
  <c r="AA30" i="11" l="1"/>
  <c r="AA29" i="11"/>
  <c r="AA28" i="11" l="1"/>
  <c r="AA7"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BW34" i="9"/>
  <c r="C34" i="9"/>
  <c r="C35" i="9" s="1"/>
  <c r="BW35" i="9" l="1"/>
  <c r="BW36" i="9" s="1"/>
  <c r="BW37" i="9" s="1"/>
  <c r="BW38" i="9" s="1"/>
  <c r="BW39" i="9" s="1"/>
  <c r="BW40" i="9" s="1"/>
  <c r="BW41" i="9" s="1"/>
  <c r="BW42"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BE34" i="9"/>
  <c r="BE35" i="9" s="1"/>
  <c r="BE36" i="9" s="1"/>
</calcChain>
</file>

<file path=xl/sharedStrings.xml><?xml version="1.0" encoding="utf-8"?>
<sst xmlns="http://schemas.openxmlformats.org/spreadsheetml/2006/main" count="1026" uniqueCount="563">
  <si>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</si>
  <si>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</si>
  <si>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</si>
  <si>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</si>
  <si>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</si>
  <si>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</si>
  <si>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</si>
  <si>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</si>
  <si>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</si>
  <si>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</si>
  <si>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</si>
  <si>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</si>
  <si>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</si>
  <si>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</si>
  <si>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</si>
  <si>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</si>
  <si>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</si>
  <si>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</si>
  <si>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</si>
  <si>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</si>
  <si>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</si>
  <si>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</si>
  <si>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</si>
  <si>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</si>
  <si>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</si>
  <si>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</si>
  <si>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</si>
  <si>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</si>
  <si>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</si>
  <si>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</si>
  <si>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</si>
  <si>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</si>
  <si>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</si>
  <si>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</si>
  <si>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</si>
  <si>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</si>
  <si>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</si>
  <si>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</si>
  <si>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</si>
  <si>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</si>
  <si>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</si>
  <si>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</si>
  <si>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</si>
  <si>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</si>
  <si>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</si>
  <si>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</si>
  <si>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</si>
  <si>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</si>
  <si>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</si>
  <si>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</si>
  <si>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</si>
  <si>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</si>
  <si>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</si>
  <si>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</si>
  <si>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</si>
  <si>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</si>
  <si>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</si>
  <si>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</si>
  <si>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</si>
  <si>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</si>
  <si>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</si>
  <si>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</si>
  <si>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</si>
  <si>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</si>
  <si>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</si>
  <si>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</si>
  <si>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</si>
  <si>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</si>
  <si>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</si>
  <si>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</si>
  <si>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</si>
  <si>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</si>
  <si>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</si>
  <si>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</si>
  <si>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</si>
  <si>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</si>
  <si>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</si>
  <si>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</si>
  <si>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</si>
  <si>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</si>
  <si>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</si>
  <si>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</si>
  <si>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</si>
  <si>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</si>
  <si>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</si>
  <si>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</si>
  <si>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</si>
  <si>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</si>
  <si>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</si>
  <si>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</si>
  <si>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</si>
  <si>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</si>
  <si>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</si>
  <si>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</si>
  <si>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</si>
  <si>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</si>
  <si>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</si>
  <si>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</si>
  <si>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</si>
  <si>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</si>
  <si>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</si>
  <si>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</si>
  <si>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</si>
  <si>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</si>
  <si>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</si>
  <si>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</si>
  <si>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</si>
  <si>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</si>
  <si>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</si>
  <si>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</si>
  <si>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</si>
  <si>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</si>
  <si>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</si>
  <si>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</si>
  <si>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</si>
  <si>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</si>
  <si>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</si>
  <si>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</si>
  <si>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</si>
  <si>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</si>
  <si>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</si>
  <si>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</si>
  <si>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</si>
  <si>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</si>
  <si>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</si>
  <si>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</si>
  <si>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</si>
  <si>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</si>
  <si>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</si>
  <si>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</si>
  <si>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</si>
  <si>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</si>
  <si>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</si>
  <si>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</si>
  <si>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</si>
  <si>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</si>
  <si>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</si>
  <si>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</si>
  <si>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</si>
  <si>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</si>
  <si>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</si>
  <si>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</si>
  <si>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</si>
  <si>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</si>
  <si>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</si>
  <si>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</si>
  <si>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</si>
  <si>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</si>
  <si>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</si>
  <si>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</si>
  <si>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</si>
  <si>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</si>
  <si>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</si>
  <si>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</si>
  <si>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</si>
  <si>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</si>
  <si>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</si>
  <si>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</si>
  <si>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</si>
  <si>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</si>
  <si>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</si>
  <si>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</si>
  <si>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</si>
  <si>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</si>
  <si>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</si>
  <si>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</si>
  <si>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</si>
  <si>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</si>
  <si>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</si>
  <si>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</si>
  <si>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</si>
  <si>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</si>
  <si>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</si>
  <si>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</si>
  <si>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</si>
  <si>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</si>
  <si>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</si>
  <si>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</si>
  <si>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</si>
  <si>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</si>
  <si>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</si>
  <si>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</si>
  <si>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</si>
  <si>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</si>
  <si>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</si>
  <si>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</si>
  <si>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</si>
  <si>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</si>
  <si>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</si>
  <si>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</si>
  <si>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</si>
  <si>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</si>
  <si>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</si>
  <si>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</si>
  <si>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</si>
  <si>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</si>
  <si>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</si>
  <si>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</si>
  <si>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</si>
  <si>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</si>
  <si>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</si>
  <si>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</si>
  <si>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</si>
  <si>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</si>
  <si>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</si>
  <si>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</si>
  <si>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</si>
  <si>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</si>
  <si>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</si>
  <si>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</si>
  <si>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</si>
  <si>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</si>
  <si>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</si>
  <si>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</si>
  <si>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</si>
  <si>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</si>
  <si>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</si>
  <si>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</si>
  <si>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</si>
  <si>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</si>
  <si>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</si>
  <si>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</si>
  <si>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</si>
  <si>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</si>
  <si>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</si>
  <si>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</si>
  <si>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</si>
  <si>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</si>
  <si>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</si>
  <si>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</si>
  <si>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</si>
  <si>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</si>
  <si>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</si>
  <si>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</si>
  <si>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</si>
  <si>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</si>
  <si>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</si>
  <si>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</si>
  <si>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</si>
  <si>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</si>
  <si>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</si>
  <si>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</si>
  <si>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</si>
  <si>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</si>
  <si>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</si>
  <si>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</si>
  <si>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</si>
  <si>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</si>
  <si>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</si>
  <si>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</si>
  <si>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</si>
  <si>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</si>
  <si>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</si>
  <si>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</si>
  <si>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</si>
  <si>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</si>
  <si>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</si>
  <si>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</si>
  <si>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</si>
  <si>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</si>
  <si>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</si>
  <si>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</si>
  <si>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</si>
  <si>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</si>
  <si>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</si>
  <si>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</si>
  <si>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</si>
  <si>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</si>
  <si>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</si>
  <si>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</si>
  <si>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</si>
  <si>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</si>
  <si>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</si>
  <si>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</si>
  <si>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</si>
  <si>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</si>
  <si>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</si>
  <si>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</si>
  <si>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</si>
  <si>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</si>
  <si>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</si>
  <si>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</si>
  <si>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</si>
  <si>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</si>
  <si>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</si>
  <si>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</si>
  <si>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</si>
  <si>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</si>
  <si>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</si>
  <si>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</si>
  <si>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</si>
  <si>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</si>
  <si>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</si>
  <si>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</si>
  <si>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</si>
  <si>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</si>
  <si>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</si>
  <si>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</si>
  <si>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</si>
  <si>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</si>
  <si>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</si>
  <si>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</si>
  <si>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</si>
  <si>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</si>
  <si>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</si>
  <si>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</si>
  <si>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</si>
  <si>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</si>
  <si>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</si>
  <si>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</si>
  <si>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</si>
  <si>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</si>
  <si>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</si>
  <si>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</si>
  <si>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</si>
  <si>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</si>
  <si>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</si>
  <si>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</si>
  <si>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</si>
  <si>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</si>
  <si>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</si>
  <si>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</si>
  <si>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</si>
  <si>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</si>
  <si>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</si>
  <si>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</si>
  <si>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</si>
  <si>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</si>
  <si>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</si>
  <si>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</si>
  <si>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</si>
  <si>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</si>
  <si>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</si>
  <si>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</si>
  <si>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</si>
  <si>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</si>
  <si>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</si>
  <si>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</si>
  <si>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</si>
  <si>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</si>
  <si>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</si>
  <si>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</si>
  <si>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</si>
  <si>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</si>
  <si>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</si>
  <si>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</si>
  <si>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</si>
  <si>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</si>
  <si>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</si>
  <si>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</si>
  <si>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</si>
  <si>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</si>
  <si>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</si>
  <si>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</si>
  <si>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</si>
  <si>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</si>
  <si>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</si>
  <si>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</si>
  <si>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</si>
  <si>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</si>
  <si>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</si>
  <si>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</si>
  <si>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</si>
  <si>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</si>
  <si>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</si>
  <si>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</si>
  <si>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</si>
  <si>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</si>
  <si>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</si>
  <si>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</si>
  <si>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</si>
  <si>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</si>
  <si>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</si>
  <si>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</si>
  <si>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</si>
  <si>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</si>
  <si>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</si>
  <si>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</si>
  <si>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</si>
  <si>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</si>
  <si>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</si>
  <si>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</si>
  <si>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</si>
  <si>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</si>
  <si>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</si>
  <si>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</si>
  <si>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</si>
  <si>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</si>
  <si>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</si>
  <si>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</si>
  <si>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</si>
  <si>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</si>
  <si>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</si>
  <si>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</si>
  <si>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</si>
  <si>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</si>
  <si>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</si>
  <si>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</si>
  <si>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</si>
  <si>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</si>
  <si>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</si>
  <si>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</si>
  <si>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</si>
  <si>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</si>
  <si>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</si>
  <si>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</si>
  <si>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</si>
  <si>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</si>
  <si>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</si>
  <si>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</si>
  <si>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</si>
  <si>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</si>
  <si>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</si>
  <si>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</si>
  <si>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</si>
  <si>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</si>
  <si>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</si>
  <si>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</si>
  <si>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</si>
  <si>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</si>
  <si>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</si>
  <si>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</si>
  <si>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</si>
  <si>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</si>
  <si>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</si>
  <si>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</si>
  <si>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</si>
  <si>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</si>
  <si>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</si>
  <si>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</si>
  <si>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</si>
  <si>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</si>
  <si>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</si>
  <si>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</si>
  <si>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</si>
  <si>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</si>
  <si>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</si>
  <si>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</si>
  <si>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</si>
  <si>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</si>
  <si>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</si>
  <si>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小松市農業集落事業特別会計</t>
    <phoneticPr fontId="5"/>
  </si>
  <si>
    <t>将来負担比率（(Ｅ)－(Ｆ)）／（(Ｃ)－(Ｄ)）×１００</t>
    <rPh sb="0" eb="2">
      <t>ショウライ</t>
    </rPh>
    <rPh sb="2" eb="4">
      <t>フタン</t>
    </rPh>
    <rPh sb="4" eb="6">
      <t>ヒリツ</t>
    </rPh>
    <phoneticPr fontId="5"/>
  </si>
  <si>
    <t>小松市簡易水道事業特別会計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</si>
  <si>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</si>
  <si>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</si>
  <si>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</si>
  <si>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</si>
  <si>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</si>
  <si>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</si>
  <si>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</si>
  <si>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</si>
  <si>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</si>
  <si>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</si>
  <si>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</si>
  <si>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</si>
  <si>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</si>
  <si>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</si>
  <si>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</si>
  <si>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</si>
  <si>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</si>
  <si>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</si>
  <si>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</si>
  <si>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</si>
  <si>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</si>
  <si>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</si>
  <si>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</si>
  <si>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</si>
  <si>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</si>
  <si>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</si>
  <si>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</si>
  <si>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</si>
  <si>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</si>
  <si>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</si>
  <si>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</si>
  <si>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</si>
  <si>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</si>
  <si>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</si>
  <si>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</si>
  <si>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</si>
  <si>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</si>
  <si>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</si>
  <si>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</si>
  <si>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</si>
  <si>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</si>
  <si>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</si>
  <si>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</si>
  <si>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</si>
  <si>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</si>
  <si>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</si>
  <si>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</si>
  <si>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</si>
  <si>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</si>
  <si>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</si>
  <si>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</si>
  <si>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</si>
  <si>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</si>
  <si>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</si>
  <si>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</si>
  <si>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</si>
  <si>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</si>
  <si>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</si>
  <si>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</si>
  <si>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</si>
  <si>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</si>
  <si>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</si>
  <si>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</si>
  <si>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</si>
  <si>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</si>
  <si>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</si>
  <si>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</si>
  <si>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</si>
  <si>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</si>
  <si>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</si>
  <si>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</si>
  <si>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</si>
  <si>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</si>
  <si>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</si>
  <si>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</si>
  <si>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</si>
  <si>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</si>
  <si>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</si>
  <si>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</si>
  <si>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</si>
  <si>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</si>
  <si>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国民健康保険小松市民病院事業会計</t>
  </si>
  <si>
    <t>小松市水道事業会計</t>
  </si>
  <si>
    <t>一般会計</t>
  </si>
  <si>
    <t>小松市国民健康保険事業特別会計</t>
  </si>
  <si>
    <t>小松市公共下水道事業会計</t>
  </si>
  <si>
    <t>小松市介護保険事業特別会計</t>
  </si>
  <si>
    <t>小松市後期高齢者医療特別会計</t>
  </si>
  <si>
    <t>小松市公債管理特別会計</t>
  </si>
  <si>
    <t>その他会計（赤字）</t>
  </si>
  <si>
    <t>その他会計（黒字）</t>
  </si>
  <si>
    <t>小松市土地開発公社</t>
    <rPh sb="0" eb="3">
      <t>コマツシ</t>
    </rPh>
    <rPh sb="3" eb="5">
      <t>トチ</t>
    </rPh>
    <rPh sb="5" eb="7">
      <t>カイハツ</t>
    </rPh>
    <rPh sb="7" eb="9">
      <t>コウシャ</t>
    </rPh>
    <phoneticPr fontId="2"/>
  </si>
  <si>
    <t>小松市開発公社</t>
    <rPh sb="0" eb="3">
      <t>コマツシ</t>
    </rPh>
    <rPh sb="3" eb="5">
      <t>カイハツ</t>
    </rPh>
    <rPh sb="5" eb="7">
      <t>コウシャ</t>
    </rPh>
    <phoneticPr fontId="2"/>
  </si>
  <si>
    <t>小松市施設管理公社</t>
    <rPh sb="0" eb="3">
      <t>コマツシ</t>
    </rPh>
    <rPh sb="3" eb="5">
      <t>シセツ</t>
    </rPh>
    <rPh sb="5" eb="7">
      <t>カンリ</t>
    </rPh>
    <rPh sb="7" eb="9">
      <t>コウシャ</t>
    </rPh>
    <phoneticPr fontId="2"/>
  </si>
  <si>
    <t>こまつ賑わいセンター</t>
    <rPh sb="3" eb="4">
      <t>ニギ</t>
    </rPh>
    <phoneticPr fontId="2"/>
  </si>
  <si>
    <t>こまつ看護学校</t>
    <rPh sb="3" eb="5">
      <t>カンゴ</t>
    </rPh>
    <rPh sb="5" eb="7">
      <t>ガッコウ</t>
    </rPh>
    <phoneticPr fontId="2"/>
  </si>
  <si>
    <t>蛍舞</t>
    <rPh sb="0" eb="1">
      <t>ホタル</t>
    </rPh>
    <rPh sb="1" eb="2">
      <t>マイ</t>
    </rPh>
    <phoneticPr fontId="2"/>
  </si>
  <si>
    <t>○</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</si>
  <si>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</si>
  <si>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</si>
  <si>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</si>
  <si>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</si>
  <si>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</si>
  <si>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</si>
  <si>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</si>
  <si>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</si>
  <si>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</si>
  <si>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</si>
  <si>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</si>
  <si>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</si>
  <si>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</si>
  <si>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</si>
  <si>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</si>
  <si>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</si>
  <si>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</si>
  <si>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</si>
  <si>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にあり、NEXT10年ビジョン・アクションプラン（平成27年度策定）の目標値として定めているとおり、全会計の市債残高を圧縮し、公債費の負担及び将来負担の軽減に努めているところである。
　小松市の類似団体は、市域がコンパクトある団体が多く下水道など投資が効率的であること、また工業都市である財政力が高い団体が多く、財政力の高さから健全化判断比率の分母が大きいことで実質公債費比率、将来負担比率ともに小さな団体が多い。このため、類似団体と比較すると健全化判断比率が大きくなっている状況である。</t>
    <rPh sb="1" eb="3">
      <t>ジッシツ</t>
    </rPh>
    <rPh sb="3" eb="6">
      <t>コウサイヒ</t>
    </rPh>
    <rPh sb="6" eb="8">
      <t>ヒリツ</t>
    </rPh>
    <rPh sb="9" eb="11">
      <t>ショウライ</t>
    </rPh>
    <rPh sb="11" eb="13">
      <t>フタン</t>
    </rPh>
    <rPh sb="13" eb="15">
      <t>ヒリツ</t>
    </rPh>
    <rPh sb="18" eb="20">
      <t>ゲンショウ</t>
    </rPh>
    <rPh sb="20" eb="22">
      <t>ケイコウ</t>
    </rPh>
    <rPh sb="85" eb="88">
      <t>コウサイヒ</t>
    </rPh>
    <rPh sb="89" eb="91">
      <t>フタン</t>
    </rPh>
    <rPh sb="91" eb="92">
      <t>オヨ</t>
    </rPh>
    <rPh sb="115" eb="118">
      <t>コマツシ</t>
    </rPh>
    <rPh sb="119" eb="121">
      <t>ルイジ</t>
    </rPh>
    <rPh sb="121" eb="123">
      <t>ダンタイ</t>
    </rPh>
    <rPh sb="125" eb="127">
      <t>シイキ</t>
    </rPh>
    <rPh sb="135" eb="137">
      <t>ダンタイ</t>
    </rPh>
    <rPh sb="138" eb="139">
      <t>オオ</t>
    </rPh>
    <rPh sb="159" eb="161">
      <t>コウギョウ</t>
    </rPh>
    <rPh sb="161" eb="163">
      <t>トシ</t>
    </rPh>
    <rPh sb="166" eb="169">
      <t>ザイセイリョク</t>
    </rPh>
    <rPh sb="170" eb="171">
      <t>タカ</t>
    </rPh>
    <rPh sb="172" eb="174">
      <t>ダンタイ</t>
    </rPh>
    <rPh sb="175" eb="176">
      <t>オオ</t>
    </rPh>
    <rPh sb="178" eb="181">
      <t>ザイセイリョク</t>
    </rPh>
    <rPh sb="182" eb="183">
      <t>タカ</t>
    </rPh>
    <rPh sb="186" eb="189">
      <t>ケンゼンカ</t>
    </rPh>
    <rPh sb="189" eb="191">
      <t>ハンダン</t>
    </rPh>
    <rPh sb="191" eb="193">
      <t>ヒリツ</t>
    </rPh>
    <rPh sb="194" eb="196">
      <t>ブンボ</t>
    </rPh>
    <rPh sb="197" eb="198">
      <t>オオ</t>
    </rPh>
    <rPh sb="203" eb="205">
      <t>ジッシツ</t>
    </rPh>
    <rPh sb="205" eb="208">
      <t>コウサイヒ</t>
    </rPh>
    <rPh sb="208" eb="210">
      <t>ヒリツ</t>
    </rPh>
    <rPh sb="211" eb="213">
      <t>ショウライ</t>
    </rPh>
    <rPh sb="213" eb="215">
      <t>フタン</t>
    </rPh>
    <rPh sb="215" eb="217">
      <t>ヒリツ</t>
    </rPh>
    <rPh sb="220" eb="221">
      <t>チイ</t>
    </rPh>
    <rPh sb="223" eb="225">
      <t>ダンタイ</t>
    </rPh>
    <rPh sb="226" eb="227">
      <t>オオ</t>
    </rPh>
    <rPh sb="244" eb="247">
      <t>ケンゼンカ</t>
    </rPh>
    <rPh sb="247" eb="249">
      <t>ハンダン</t>
    </rPh>
    <rPh sb="249" eb="251">
      <t>ヒリツ</t>
    </rPh>
    <rPh sb="252" eb="253">
      <t>オオ</t>
    </rPh>
    <rPh sb="260" eb="262">
      <t>ジョウキョウ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</si>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</sst>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83315</c:v>
                </c:pt>
                <c:pt idx="1">
                  <c:v>71307</c:v>
                </c:pt>
                <c:pt idx="2">
                  <c:v>80531</c:v>
                </c:pt>
                <c:pt idx="3">
                  <c:v>52420</c:v>
                </c:pt>
                <c:pt idx="4">
                  <c:v>53528</c:v>
                </c:pt>
              </c:numCache>
            </c:numRef>
          </c:val>
          <c:smooth val="0"/>
        </c:ser>
        <c:dLbls>
          <c:showLegendKey val="0"/>
          <c:showVal val="0"/>
          <c:showCatName val="0"/>
          <c:showSerName val="0"/>
          <c:showPercent val="0"/>
          <c:showBubbleSize val="0"/>
        </c:dLbls>
        <c:marker val="1"/>
        <c:smooth val="0"/>
        <c:axId val="255873768"/>
        <c:axId val="254224632"/>
      </c:lineChart>
      <c:catAx>
        <c:axId val="255873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224632"/>
        <c:crosses val="autoZero"/>
        <c:auto val="1"/>
        <c:lblAlgn val="ctr"/>
        <c:lblOffset val="100"/>
        <c:tickLblSkip val="1"/>
        <c:tickMarkSkip val="1"/>
        <c:noMultiLvlLbl val="0"/>
      </c:catAx>
      <c:valAx>
        <c:axId val="254224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873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2.4300000000000002</c:v>
                </c:pt>
                <c:pt idx="1">
                  <c:v>2.46</c:v>
                </c:pt>
                <c:pt idx="2">
                  <c:v>2.4500000000000002</c:v>
                </c:pt>
                <c:pt idx="3">
                  <c:v>2.0699999999999998</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6.45</c:v>
                </c:pt>
                <c:pt idx="1">
                  <c:v>6.91</c:v>
                </c:pt>
                <c:pt idx="2">
                  <c:v>7.47</c:v>
                </c:pt>
                <c:pt idx="3">
                  <c:v>8.36</c:v>
                </c:pt>
                <c:pt idx="4">
                  <c:v>8.91</c:v>
                </c:pt>
              </c:numCache>
            </c:numRef>
          </c:val>
        </c:ser>
        <c:dLbls>
          <c:showLegendKey val="0"/>
          <c:showVal val="0"/>
          <c:showCatName val="0"/>
          <c:showSerName val="0"/>
          <c:showPercent val="0"/>
          <c:showBubbleSize val="0"/>
        </c:dLbls>
        <c:gapWidth val="250"/>
        <c:overlap val="100"/>
        <c:axId val="3822432"/>
        <c:axId val="382882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0.98</c:v>
                </c:pt>
                <c:pt idx="1">
                  <c:v>0.86</c:v>
                </c:pt>
                <c:pt idx="2">
                  <c:v>1.22</c:v>
                </c:pt>
                <c:pt idx="3">
                  <c:v>0.28999999999999998</c:v>
                </c:pt>
                <c:pt idx="4">
                  <c:v>0.32</c:v>
                </c:pt>
              </c:numCache>
            </c:numRef>
          </c:val>
          <c:smooth val="0"/>
        </c:ser>
        <c:dLbls>
          <c:showLegendKey val="0"/>
          <c:showVal val="0"/>
          <c:showCatName val="0"/>
          <c:showSerName val="0"/>
          <c:showPercent val="0"/>
          <c:showBubbleSize val="0"/>
        </c:dLbls>
        <c:marker val="1"/>
        <c:smooth val="0"/>
        <c:axId val="3822432"/>
        <c:axId val="382882024"/>
      </c:lineChart>
      <c:catAx>
        <c:axId val="38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882024"/>
        <c:crosses val="autoZero"/>
        <c:auto val="1"/>
        <c:lblAlgn val="ctr"/>
        <c:lblOffset val="100"/>
        <c:tickLblSkip val="1"/>
        <c:tickMarkSkip val="1"/>
        <c:noMultiLvlLbl val="0"/>
      </c:catAx>
      <c:valAx>
        <c:axId val="38288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0.11</c:v>
                </c:pt>
                <c:pt idx="4">
                  <c:v>#N/A</c:v>
                </c:pt>
                <c:pt idx="5">
                  <c:v>0</c:v>
                </c:pt>
                <c:pt idx="6">
                  <c:v>#N/A</c:v>
                </c:pt>
                <c:pt idx="7">
                  <c:v>0</c:v>
                </c:pt>
                <c:pt idx="8">
                  <c:v>#N/A</c:v>
                </c:pt>
                <c:pt idx="9">
                  <c:v>0.01</c:v>
                </c:pt>
              </c:numCache>
            </c:numRef>
          </c:val>
        </c:ser>
        <c:ser>
          <c:idx val="4"/>
          <c:order val="4"/>
          <c:tx>
            <c:strRef>
              <c:f>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0.15</c:v>
                </c:pt>
                <c:pt idx="4">
                  <c:v>#N/A</c:v>
                </c:pt>
                <c:pt idx="5">
                  <c:v>0.08</c:v>
                </c:pt>
                <c:pt idx="6">
                  <c:v>#N/A</c:v>
                </c:pt>
                <c:pt idx="7">
                  <c:v>0.25</c:v>
                </c:pt>
                <c:pt idx="8">
                  <c:v>#N/A</c:v>
                </c:pt>
                <c:pt idx="9">
                  <c:v>0.36</c:v>
                </c:pt>
              </c:numCache>
            </c:numRef>
          </c:val>
        </c:ser>
        <c:ser>
          <c:idx val="5"/>
          <c:order val="5"/>
          <c:tx>
            <c:strRef>
              <c:f>データシート!$A$32</c:f>
              <c:strCache>
                <c:ptCount val="1"/>
                <c:pt idx="0">
                  <c:v>小松市公共下水道事業会計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2</c:v>
                </c:pt>
                <c:pt idx="4">
                  <c:v>#N/A</c:v>
                </c:pt>
                <c:pt idx="5">
                  <c:v>1.48</c:v>
                </c:pt>
                <c:pt idx="6">
                  <c:v>#N/A</c:v>
                </c:pt>
                <c:pt idx="7">
                  <c:v>1.63</c:v>
                </c:pt>
                <c:pt idx="8">
                  <c:v>#N/A</c:v>
                </c:pt>
                <c:pt idx="9">
                  <c:v>0.66</c:v>
                </c:pt>
              </c:numCache>
            </c:numRef>
          </c:val>
        </c:ser>
        <c:ser>
          <c:idx val="6"/>
          <c:order val="6"/>
          <c:tx>
            <c:strRef>
              <c:f>データシート!$A$33</c:f>
              <c:strCache>
                <c:ptCount val="1"/>
                <c:pt idx="0">
                  <c:v>小松市国民健康保険事業特別会計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0.71</c:v>
                </c:pt>
                <c:pt idx="4">
                  <c:v>#N/A</c:v>
                </c:pt>
                <c:pt idx="5">
                  <c:v>0.32</c:v>
                </c:pt>
                <c:pt idx="6">
                  <c:v>#N/A</c:v>
                </c:pt>
                <c:pt idx="7">
                  <c:v>0.96</c:v>
                </c:pt>
                <c:pt idx="8">
                  <c:v>#N/A</c:v>
                </c:pt>
                <c:pt idx="9">
                  <c:v>1.22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2.42</c:v>
                </c:pt>
                <c:pt idx="2">
                  <c:v>#N/A</c:v>
                </c:pt>
                <c:pt idx="3">
                  <c:v>2.4500000000000002</c:v>
                </c:pt>
                <c:pt idx="4">
                  <c:v>#N/A</c:v>
                </c:pt>
                <c:pt idx="5">
                  <c:v>2.4500000000000002</c:v>
                </c:pt>
                <c:pt idx="6">
                  <c:v>#N/A</c:v>
                </c:pt>
                <c:pt idx="7">
                  <c:v>2.0699999999999998</c:v>
                </c:pt>
                <c:pt idx="8">
                  <c:v>#N/A</c:v>
                </c:pt>
                <c:pt idx="9">
                  <c:v>2.37</c:v>
                </c:pt>
              </c:numCache>
            </c:numRef>
          </c:val>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4.45</c:v>
                </c:pt>
                <c:pt idx="2">
                  <c:v>#N/A</c:v>
                </c:pt>
                <c:pt idx="3">
                  <c:v>3.9</c:v>
                </c:pt>
                <c:pt idx="4">
                  <c:v>#N/A</c:v>
                </c:pt>
                <c:pt idx="5">
                  <c:v>4.0599999999999996</c:v>
                </c:pt>
                <c:pt idx="6">
                  <c:v>#N/A</c:v>
                </c:pt>
                <c:pt idx="7">
                  <c:v>4.84</c:v>
                </c:pt>
                <c:pt idx="8">
                  <c:v>#N/A</c:v>
                </c:pt>
                <c:pt idx="9">
                  <c:v>6.39</c:v>
                </c:pt>
              </c:numCache>
            </c:numRef>
          </c:val>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10.85</c:v>
                </c:pt>
                <c:pt idx="2">
                  <c:v>#N/A</c:v>
                </c:pt>
                <c:pt idx="3">
                  <c:v>10.62</c:v>
                </c:pt>
                <c:pt idx="4">
                  <c:v>#N/A</c:v>
                </c:pt>
                <c:pt idx="5">
                  <c:v>9.66</c:v>
                </c:pt>
                <c:pt idx="6">
                  <c:v>#N/A</c:v>
                </c:pt>
                <c:pt idx="7">
                  <c:v>11.77</c:v>
                </c:pt>
                <c:pt idx="8">
                  <c:v>#N/A</c:v>
                </c:pt>
                <c:pt idx="9">
                  <c:v>12.35</c:v>
                </c:pt>
              </c:numCache>
            </c:numRef>
          </c:val>
        </c:ser>
        <c:dLbls>
          <c:showLegendKey val="0"/>
          <c:showVal val="0"/>
          <c:showCatName val="0"/>
          <c:showSerName val="0"/>
          <c:showPercent val="0"/>
          <c:showBubbleSize val="0"/>
        </c:dLbls>
        <c:gapWidth val="150"/>
        <c:overlap val="100"/>
        <c:axId val="168817456"/>
        <c:axId val="390840576"/>
      </c:barChart>
      <c:catAx>
        <c:axId val="1688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840576"/>
        <c:crosses val="autoZero"/>
        <c:auto val="1"/>
        <c:lblAlgn val="ctr"/>
        <c:lblOffset val="100"/>
        <c:tickLblSkip val="1"/>
        <c:tickMarkSkip val="1"/>
        <c:noMultiLvlLbl val="0"/>
      </c:catAx>
      <c:valAx>
        <c:axId val="39084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1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5731</c:v>
                </c:pt>
                <c:pt idx="5">
                  <c:v>5690</c:v>
                </c:pt>
                <c:pt idx="8">
                  <c:v>5860</c:v>
                </c:pt>
                <c:pt idx="11">
                  <c:v>6029</c:v>
                </c:pt>
                <c:pt idx="14">
                  <c:v>5883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60</c:v>
                </c:pt>
                <c:pt idx="6">
                  <c:v>59</c:v>
                </c:pt>
                <c:pt idx="9">
                  <c:v>57</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3</c:v>
                </c:pt>
                <c:pt idx="6">
                  <c:v>3</c:v>
                </c:pt>
                <c:pt idx="9">
                  <c:v>3</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2344</c:v>
                </c:pt>
                <c:pt idx="3">
                  <c:v>2385</c:v>
                </c:pt>
                <c:pt idx="6">
                  <c:v>2403</c:v>
                </c:pt>
                <c:pt idx="9">
                  <c:v>2425</c:v>
                </c:pt>
                <c:pt idx="12">
                  <c:v>2517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6997</c:v>
                </c:pt>
                <c:pt idx="3">
                  <c:v>6706</c:v>
                </c:pt>
                <c:pt idx="6">
                  <c:v>6647</c:v>
                </c:pt>
                <c:pt idx="9">
                  <c:v>6529</c:v>
                </c:pt>
                <c:pt idx="12">
                  <c:v>6545</c:v>
                </c:pt>
              </c:numCache>
            </c:numRef>
          </c:val>
        </c:ser>
        <c:dLbls>
          <c:showLegendKey val="0"/>
          <c:showVal val="0"/>
          <c:showCatName val="0"/>
          <c:showSerName val="0"/>
          <c:showPercent val="0"/>
          <c:showBubbleSize val="0"/>
        </c:dLbls>
        <c:gapWidth val="100"/>
        <c:overlap val="100"/>
        <c:axId val="390841360"/>
        <c:axId val="390841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3676</c:v>
                </c:pt>
                <c:pt idx="2">
                  <c:v>#N/A</c:v>
                </c:pt>
                <c:pt idx="3">
                  <c:v>#N/A</c:v>
                </c:pt>
                <c:pt idx="4">
                  <c:v>3464</c:v>
                </c:pt>
                <c:pt idx="5">
                  <c:v>#N/A</c:v>
                </c:pt>
                <c:pt idx="6">
                  <c:v>#N/A</c:v>
                </c:pt>
                <c:pt idx="7">
                  <c:v>3252</c:v>
                </c:pt>
                <c:pt idx="8">
                  <c:v>#N/A</c:v>
                </c:pt>
                <c:pt idx="9">
                  <c:v>#N/A</c:v>
                </c:pt>
                <c:pt idx="10">
                  <c:v>2985</c:v>
                </c:pt>
                <c:pt idx="11">
                  <c:v>#N/A</c:v>
                </c:pt>
                <c:pt idx="12">
                  <c:v>#N/A</c:v>
                </c:pt>
                <c:pt idx="13">
                  <c:v>3211</c:v>
                </c:pt>
                <c:pt idx="14">
                  <c:v>#N/A</c:v>
                </c:pt>
              </c:numCache>
            </c:numRef>
          </c:val>
          <c:smooth val="0"/>
        </c:ser>
        <c:dLbls>
          <c:showLegendKey val="0"/>
          <c:showVal val="0"/>
          <c:showCatName val="0"/>
          <c:showSerName val="0"/>
          <c:showPercent val="0"/>
          <c:showBubbleSize val="0"/>
        </c:dLbls>
        <c:marker val="1"/>
        <c:smooth val="0"/>
        <c:axId val="390841360"/>
        <c:axId val="390841752"/>
      </c:lineChart>
      <c:catAx>
        <c:axId val="39084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841752"/>
        <c:crosses val="autoZero"/>
        <c:auto val="1"/>
        <c:lblAlgn val="ctr"/>
        <c:lblOffset val="100"/>
        <c:tickLblSkip val="1"/>
        <c:tickMarkSkip val="1"/>
        <c:noMultiLvlLbl val="0"/>
      </c:catAx>
      <c:valAx>
        <c:axId val="39084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4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60332</c:v>
                </c:pt>
                <c:pt idx="5">
                  <c:v>61405</c:v>
                </c:pt>
                <c:pt idx="8">
                  <c:v>61034</c:v>
                </c:pt>
                <c:pt idx="11">
                  <c:v>59943</c:v>
                </c:pt>
                <c:pt idx="14">
                  <c:v>58832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17335</c:v>
                </c:pt>
                <c:pt idx="5">
                  <c:v>15832</c:v>
                </c:pt>
                <c:pt idx="8">
                  <c:v>15593</c:v>
                </c:pt>
                <c:pt idx="11">
                  <c:v>14251</c:v>
                </c:pt>
                <c:pt idx="14">
                  <c:v>14377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3561</c:v>
                </c:pt>
                <c:pt idx="5">
                  <c:v>3685</c:v>
                </c:pt>
                <c:pt idx="8">
                  <c:v>4208</c:v>
                </c:pt>
                <c:pt idx="11">
                  <c:v>4650</c:v>
                </c:pt>
                <c:pt idx="14">
                  <c:v>4974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239</c:v>
                </c:pt>
                <c:pt idx="3">
                  <c:v>167</c:v>
                </c:pt>
                <c:pt idx="6">
                  <c:v>447</c:v>
                </c:pt>
                <c:pt idx="9">
                  <c:v>5</c:v>
                </c:pt>
                <c:pt idx="12">
                  <c:v>314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6224</c:v>
                </c:pt>
                <c:pt idx="3">
                  <c:v>5587</c:v>
                </c:pt>
                <c:pt idx="6">
                  <c:v>5190</c:v>
                </c:pt>
                <c:pt idx="9">
                  <c:v>4677</c:v>
                </c:pt>
                <c:pt idx="12">
                  <c:v>4473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23</c:v>
                </c:pt>
                <c:pt idx="6">
                  <c:v>20</c:v>
                </c:pt>
                <c:pt idx="9">
                  <c:v>17</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42415</c:v>
                </c:pt>
                <c:pt idx="3">
                  <c:v>41206</c:v>
                </c:pt>
                <c:pt idx="6">
                  <c:v>40722</c:v>
                </c:pt>
                <c:pt idx="9">
                  <c:v>40291</c:v>
                </c:pt>
                <c:pt idx="12">
                  <c:v>39245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3329</c:v>
                </c:pt>
                <c:pt idx="3">
                  <c:v>2530</c:v>
                </c:pt>
                <c:pt idx="6">
                  <c:v>2178</c:v>
                </c:pt>
                <c:pt idx="9">
                  <c:v>1847</c:v>
                </c:pt>
                <c:pt idx="12">
                  <c:v>1659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70541</c:v>
                </c:pt>
                <c:pt idx="3">
                  <c:v>70905</c:v>
                </c:pt>
                <c:pt idx="6">
                  <c:v>70660</c:v>
                </c:pt>
                <c:pt idx="9">
                  <c:v>68824</c:v>
                </c:pt>
                <c:pt idx="12">
                  <c:v>66589</c:v>
                </c:pt>
              </c:numCache>
            </c:numRef>
          </c:val>
        </c:ser>
        <c:dLbls>
          <c:showLegendKey val="0"/>
          <c:showVal val="0"/>
          <c:showCatName val="0"/>
          <c:showSerName val="0"/>
          <c:showPercent val="0"/>
          <c:showBubbleSize val="0"/>
        </c:dLbls>
        <c:gapWidth val="100"/>
        <c:overlap val="100"/>
        <c:axId val="390842536"/>
        <c:axId val="39084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41546</c:v>
                </c:pt>
                <c:pt idx="2">
                  <c:v>#N/A</c:v>
                </c:pt>
                <c:pt idx="3">
                  <c:v>#N/A</c:v>
                </c:pt>
                <c:pt idx="4">
                  <c:v>39496</c:v>
                </c:pt>
                <c:pt idx="5">
                  <c:v>#N/A</c:v>
                </c:pt>
                <c:pt idx="6">
                  <c:v>#N/A</c:v>
                </c:pt>
                <c:pt idx="7">
                  <c:v>38383</c:v>
                </c:pt>
                <c:pt idx="8">
                  <c:v>#N/A</c:v>
                </c:pt>
                <c:pt idx="9">
                  <c:v>#N/A</c:v>
                </c:pt>
                <c:pt idx="10">
                  <c:v>36817</c:v>
                </c:pt>
                <c:pt idx="11">
                  <c:v>#N/A</c:v>
                </c:pt>
                <c:pt idx="12">
                  <c:v>#N/A</c:v>
                </c:pt>
                <c:pt idx="13">
                  <c:v>34108</c:v>
                </c:pt>
                <c:pt idx="14">
                  <c:v>#N/A</c:v>
                </c:pt>
              </c:numCache>
            </c:numRef>
          </c:val>
          <c:smooth val="0"/>
        </c:ser>
        <c:dLbls>
          <c:showLegendKey val="0"/>
          <c:showVal val="0"/>
          <c:showCatName val="0"/>
          <c:showSerName val="0"/>
          <c:showPercent val="0"/>
          <c:showBubbleSize val="0"/>
        </c:dLbls>
        <c:marker val="1"/>
        <c:smooth val="0"/>
        <c:axId val="390842536"/>
        <c:axId val="390842928"/>
      </c:lineChart>
      <c:catAx>
        <c:axId val="39084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842928"/>
        <c:crosses val="autoZero"/>
        <c:auto val="1"/>
        <c:lblAlgn val="ctr"/>
        <c:lblOffset val="100"/>
        <c:tickLblSkip val="1"/>
        <c:tickMarkSkip val="1"/>
        <c:noMultiLvlLbl val="0"/>
      </c:catAx>
      <c:valAx>
        <c:axId val="39084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4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{201871F9-B33C-4606-A68B-3F55FD21E468}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{171E2B3B-A78B-4AB9-B61B-75AE78EEDE62}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{E5AC0677-27B1-4694-A3AF-AD7D5C562C85}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{A6001CF3-CF1C-49EF-ACD5-ABFD4BEFC9A5}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{33020B2D-3EEB-4822-96C4-B1AB080D9908}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{15E52F77-8E93-43A5-8F96-2C564FF50F23}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{388C1AA9-DA08-4E48-941B-EEA534196E9F}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{5DB45244-E614-4718-A7CD-9E51EC76D462}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{51B0CFC8-2040-4A2A-B32F-F1BF3884BEFC}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{0AC78CAB-F9B1-40B9-B07D-3FD840F24ECA}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0898472"/>
        <c:axId val="440898864"/>
      </c:scatterChart>
      <c:valAx>
        <c:axId val="440898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898864"/>
        <c:crosses val="autoZero"/>
        <c:crossBetween val="midCat"/>
      </c:valAx>
      <c:valAx>
        <c:axId val="440898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898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8868123700679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{13A51773-B725-4D05-908A-15D20B279461}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524112153559464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{2D53D5B2-5D24-46F9-A3AC-80E3E9967A28}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{AF8D10C3-2FC5-47AC-8B27-01246B6243D8}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{55C3F2D7-3099-4536-AFD4-F5ED67990B59}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{51B204C5-DACF-49B8-9DD5-118E000338D5}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18.3</c:v>
                </c:pt>
                <c:pt idx="2">
                  <c:v>17.2</c:v>
                </c:pt>
                <c:pt idx="3">
                  <c:v>16.100000000000001</c:v>
                </c:pt>
                <c:pt idx="4">
                  <c:v>15.7</c:v>
                </c:pt>
              </c:numCache>
            </c:numRef>
          </c:xVal>
          <c:yVal>
            <c:numRef>
              <c:f>公会計指標分析・財政指標組合せ分析表!$K$73:$O$73</c:f>
              <c:numCache>
                <c:formatCode>#,##0.0;"▲ "#,##0.0</c:formatCode>
                <c:ptCount val="5"/>
                <c:pt idx="0">
                  <c:v>208.5</c:v>
                </c:pt>
                <c:pt idx="1">
                  <c:v>196.9</c:v>
                </c:pt>
                <c:pt idx="2">
                  <c:v>190.3</c:v>
                </c:pt>
                <c:pt idx="3">
                  <c:v>186.2</c:v>
                </c:pt>
                <c:pt idx="4">
                  <c:v>168.8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{093A697E-510C-422C-A767-125EAAE6AFFB}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{E481874C-EF1B-4BF1-A407-4FC5F1FA13D5}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{03981FFE-97A8-4DAD-B9EB-4E40CCFD5B48}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{8EF3C099-BA9F-405E-AED1-8D28F9BCAFC2}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{9031547F-2A2A-4733-9BF5-EC04901BE5A7}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440899648"/>
        <c:axId val="440900040"/>
      </c:scatterChart>
      <c:valAx>
        <c:axId val="440899648"/>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900040"/>
        <c:crosses val="autoZero"/>
        <c:crossBetween val="midCat"/>
      </c:valAx>
      <c:valAx>
        <c:axId val="440900040"/>
        <c:scaling>
          <c:orientation val="minMax"/>
          <c:max val="2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899648"/>
        <c:crosses val="autoZero"/>
        <c:crossBetween val="midCat"/>
        <c:majorUnit val="3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リーマンショック後の法人市民税の減収等により財政力指数は低下傾向にあったが、平成２５年度には法人市民税の回復により前年度を上回り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年度も維持している。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本市の類似団体には、不交付団体があるなど比較的財政力が高い団体が多く、類似団体中の順位は低いものの、全国や県内平均と比べると比較的高い状況である。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163285</xdr:rowOff>
    </xdr:to>
    <xdr:cxnSp macro="">
      <xdr:nvCxnSpPr>
        <xdr:cNvPr id="70" name="直線コネクタ 69"/>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9072</xdr:rowOff>
    </xdr:to>
    <xdr:cxnSp macro="">
      <xdr:nvCxnSpPr>
        <xdr:cNvPr id="79" name="直線コネクタ 78"/>
        <xdr:cNvCxnSpPr/>
      </xdr:nvCxnSpPr>
      <xdr:spPr>
        <a:xfrm>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職員人件費が減少したものの、子ども・子育て支援新制度の開始に伴い私立施設で認定子ども園への移行が多く，私立認定こども園への扶助費が大きく増加したことにより</a:t>
          </a:r>
          <a:r>
            <a:rPr lang="ja-JP" altLang="ja-JP" sz="1100" b="0" i="0" baseline="0">
              <a:solidFill>
                <a:schemeClr val="dk1"/>
              </a:solidFill>
              <a:effectLst/>
              <a:latin typeface="+mn-lt"/>
              <a:ea typeface="+mn-ea"/>
              <a:cs typeface="+mn-cs"/>
            </a:rPr>
            <a:t>経常経費充当一財が増加し、前年度より</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ポイント増となった。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全国平均及び県内平均と比較しても上回る値となっており、今後も事業の選択と集中による市債発行額の抑制、財政状況に応じた繰上償還の実施により公債費の圧縮に努めるなど、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7874</xdr:rowOff>
    </xdr:from>
    <xdr:to>
      <xdr:col>7</xdr:col>
      <xdr:colOff>152400</xdr:colOff>
      <xdr:row>65</xdr:row>
      <xdr:rowOff>27178</xdr:rowOff>
    </xdr:to>
    <xdr:cxnSp macro="">
      <xdr:nvCxnSpPr>
        <xdr:cNvPr id="131" name="直線コネクタ 130"/>
        <xdr:cNvCxnSpPr/>
      </xdr:nvCxnSpPr>
      <xdr:spPr>
        <a:xfrm>
          <a:off x="4114800" y="1115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126238</xdr:rowOff>
    </xdr:from>
    <xdr:to>
      <xdr:col>6</xdr:col>
      <xdr:colOff>0</xdr:colOff>
      <xdr:row>65</xdr:row>
      <xdr:rowOff>7874</xdr:rowOff>
    </xdr:to>
    <xdr:cxnSp macro="">
      <xdr:nvCxnSpPr>
        <xdr:cNvPr id="134" name="直線コネクタ 133"/>
        <xdr:cNvCxnSpPr/>
      </xdr:nvCxnSpPr>
      <xdr:spPr>
        <a:xfrm>
          <a:off x="3225800" y="1109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32004</xdr:rowOff>
    </xdr:to>
    <xdr:cxnSp macro="">
      <xdr:nvCxnSpPr>
        <xdr:cNvPr id="137" name="直線コネクタ 136"/>
        <xdr:cNvCxnSpPr/>
      </xdr:nvCxnSpPr>
      <xdr:spPr>
        <a:xfrm flipV="1">
          <a:off x="2336800" y="110990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32004</xdr:rowOff>
    </xdr:to>
    <xdr:cxnSp macro="">
      <xdr:nvCxnSpPr>
        <xdr:cNvPr id="140" name="直線コネクタ 139"/>
        <xdr:cNvCxnSpPr/>
      </xdr:nvCxnSpPr>
      <xdr:spPr>
        <a:xfrm>
          <a:off x="1447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50" name="円/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128524</xdr:rowOff>
    </xdr:from>
    <xdr:to>
      <xdr:col>6</xdr:col>
      <xdr:colOff>50800</xdr:colOff>
      <xdr:row>65</xdr:row>
      <xdr:rowOff>58674</xdr:rowOff>
    </xdr:to>
    <xdr:sp macro="" textlink="">
      <xdr:nvSpPr>
        <xdr:cNvPr id="152" name="円/楕円 151"/>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43451</xdr:rowOff>
    </xdr:from>
    <xdr:ext cx="736600" cy="259045"/>
    <xdr:sp macro="" textlink="">
      <xdr:nvSpPr>
        <xdr:cNvPr id="153" name="テキスト ボックス 152"/>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4" name="円/楕円 153"/>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5" name="テキスト ボックス 154"/>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6" name="円/楕円 155"/>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7" name="テキスト ボックス 156"/>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8" name="円/楕円 157"/>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9" name="テキスト ボックス 158"/>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集中改革プラン等の実施による職員数の削減により人口１人当たりの職員数は類似団体平均、全国平均及び県内平均を下回っている。</a:t>
          </a:r>
          <a:endParaRPr lang="ja-JP" altLang="ja-JP" sz="1400">
            <a:effectLst/>
          </a:endParaRPr>
        </a:p>
        <a:p>
          <a:pPr rtl="0"/>
          <a:r>
            <a:rPr lang="ja-JP" altLang="ja-JP" sz="1100" b="0" i="0" baseline="0">
              <a:solidFill>
                <a:schemeClr val="dk1"/>
              </a:solidFill>
              <a:effectLst/>
              <a:latin typeface="+mn-lt"/>
              <a:ea typeface="+mn-ea"/>
              <a:cs typeface="+mn-cs"/>
            </a:rPr>
            <a:t>　また固定費の圧縮等により物件費の圧縮も図っており、その結果、人件費・物件費等の類似団体平均、全国・県内平均を下回っている状況である。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今後も、定員管理の適正実施や固定費の圧縮等により、人件費や物件費等の圧縮を図る。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168794</xdr:rowOff>
    </xdr:from>
    <xdr:to>
      <xdr:col>7</xdr:col>
      <xdr:colOff>152400</xdr:colOff>
      <xdr:row>85</xdr:row>
      <xdr:rowOff>29639</xdr:rowOff>
    </xdr:to>
    <xdr:cxnSp macro="">
      <xdr:nvCxnSpPr>
        <xdr:cNvPr id="194" name="直線コネクタ 193"/>
        <xdr:cNvCxnSpPr/>
      </xdr:nvCxnSpPr>
      <xdr:spPr>
        <a:xfrm flipV="1">
          <a:off x="4114800" y="14570594"/>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105976</xdr:rowOff>
    </xdr:from>
    <xdr:to>
      <xdr:col>6</xdr:col>
      <xdr:colOff>0</xdr:colOff>
      <xdr:row>85</xdr:row>
      <xdr:rowOff>29639</xdr:rowOff>
    </xdr:to>
    <xdr:cxnSp macro="">
      <xdr:nvCxnSpPr>
        <xdr:cNvPr id="197" name="直線コネクタ 196"/>
        <xdr:cNvCxnSpPr/>
      </xdr:nvCxnSpPr>
      <xdr:spPr>
        <a:xfrm>
          <a:off x="3225800" y="14507776"/>
          <a:ext cx="889000" cy="9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105976</xdr:rowOff>
    </xdr:from>
    <xdr:to>
      <xdr:col>4</xdr:col>
      <xdr:colOff>482600</xdr:colOff>
      <xdr:row>84</xdr:row>
      <xdr:rowOff>136883</xdr:rowOff>
    </xdr:to>
    <xdr:cxnSp macro="">
      <xdr:nvCxnSpPr>
        <xdr:cNvPr id="200" name="直線コネクタ 199"/>
        <xdr:cNvCxnSpPr/>
      </xdr:nvCxnSpPr>
      <xdr:spPr>
        <a:xfrm flipV="1">
          <a:off x="2336800" y="14507776"/>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136883</xdr:rowOff>
    </xdr:from>
    <xdr:to>
      <xdr:col>3</xdr:col>
      <xdr:colOff>279400</xdr:colOff>
      <xdr:row>85</xdr:row>
      <xdr:rowOff>24732</xdr:rowOff>
    </xdr:to>
    <xdr:cxnSp macro="">
      <xdr:nvCxnSpPr>
        <xdr:cNvPr id="203" name="直線コネクタ 202"/>
        <xdr:cNvCxnSpPr/>
      </xdr:nvCxnSpPr>
      <xdr:spPr>
        <a:xfrm flipV="1">
          <a:off x="1447800" y="14538683"/>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117994</xdr:rowOff>
    </xdr:from>
    <xdr:to>
      <xdr:col>7</xdr:col>
      <xdr:colOff>203200</xdr:colOff>
      <xdr:row>85</xdr:row>
      <xdr:rowOff>48144</xdr:rowOff>
    </xdr:to>
    <xdr:sp macro="" textlink="">
      <xdr:nvSpPr>
        <xdr:cNvPr id="213" name="円/楕円 212"/>
        <xdr:cNvSpPr/>
      </xdr:nvSpPr>
      <xdr:spPr>
        <a:xfrm>
          <a:off x="4902200" y="145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134521</xdr:rowOff>
    </xdr:from>
    <xdr:ext cx="762000" cy="259045"/>
    <xdr:sp macro="" textlink="">
      <xdr:nvSpPr>
        <xdr:cNvPr id="214" name="人件費・物件費等の状況該当値テキスト"/>
        <xdr:cNvSpPr txBox="1"/>
      </xdr:nvSpPr>
      <xdr:spPr>
        <a:xfrm>
          <a:off x="5041900" y="143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150289</xdr:rowOff>
    </xdr:from>
    <xdr:to>
      <xdr:col>6</xdr:col>
      <xdr:colOff>50800</xdr:colOff>
      <xdr:row>85</xdr:row>
      <xdr:rowOff>80439</xdr:rowOff>
    </xdr:to>
    <xdr:sp macro="" textlink="">
      <xdr:nvSpPr>
        <xdr:cNvPr id="215" name="円/楕円 214"/>
        <xdr:cNvSpPr/>
      </xdr:nvSpPr>
      <xdr:spPr>
        <a:xfrm>
          <a:off x="4064000" y="14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90616</xdr:rowOff>
    </xdr:from>
    <xdr:ext cx="736600" cy="259045"/>
    <xdr:sp macro="" textlink="">
      <xdr:nvSpPr>
        <xdr:cNvPr id="216" name="テキスト ボックス 215"/>
        <xdr:cNvSpPr txBox="1"/>
      </xdr:nvSpPr>
      <xdr:spPr>
        <a:xfrm>
          <a:off x="3733800" y="1432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55176</xdr:rowOff>
    </xdr:from>
    <xdr:to>
      <xdr:col>4</xdr:col>
      <xdr:colOff>533400</xdr:colOff>
      <xdr:row>84</xdr:row>
      <xdr:rowOff>156776</xdr:rowOff>
    </xdr:to>
    <xdr:sp macro="" textlink="">
      <xdr:nvSpPr>
        <xdr:cNvPr id="217" name="円/楕円 216"/>
        <xdr:cNvSpPr/>
      </xdr:nvSpPr>
      <xdr:spPr>
        <a:xfrm>
          <a:off x="3175000" y="144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166953</xdr:rowOff>
    </xdr:from>
    <xdr:ext cx="762000" cy="259045"/>
    <xdr:sp macro="" textlink="">
      <xdr:nvSpPr>
        <xdr:cNvPr id="218" name="テキスト ボックス 217"/>
        <xdr:cNvSpPr txBox="1"/>
      </xdr:nvSpPr>
      <xdr:spPr>
        <a:xfrm>
          <a:off x="2844800" y="142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86083</xdr:rowOff>
    </xdr:from>
    <xdr:to>
      <xdr:col>3</xdr:col>
      <xdr:colOff>330200</xdr:colOff>
      <xdr:row>85</xdr:row>
      <xdr:rowOff>16233</xdr:rowOff>
    </xdr:to>
    <xdr:sp macro="" textlink="">
      <xdr:nvSpPr>
        <xdr:cNvPr id="219" name="円/楕円 218"/>
        <xdr:cNvSpPr/>
      </xdr:nvSpPr>
      <xdr:spPr>
        <a:xfrm>
          <a:off x="2286000" y="144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26410</xdr:rowOff>
    </xdr:from>
    <xdr:ext cx="762000" cy="259045"/>
    <xdr:sp macro="" textlink="">
      <xdr:nvSpPr>
        <xdr:cNvPr id="220" name="テキスト ボックス 219"/>
        <xdr:cNvSpPr txBox="1"/>
      </xdr:nvSpPr>
      <xdr:spPr>
        <a:xfrm>
          <a:off x="1955800" y="1425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145382</xdr:rowOff>
    </xdr:from>
    <xdr:to>
      <xdr:col>2</xdr:col>
      <xdr:colOff>127000</xdr:colOff>
      <xdr:row>85</xdr:row>
      <xdr:rowOff>75532</xdr:rowOff>
    </xdr:to>
    <xdr:sp macro="" textlink="">
      <xdr:nvSpPr>
        <xdr:cNvPr id="221" name="円/楕円 220"/>
        <xdr:cNvSpPr/>
      </xdr:nvSpPr>
      <xdr:spPr>
        <a:xfrm>
          <a:off x="1397000" y="145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85709</xdr:rowOff>
    </xdr:from>
    <xdr:ext cx="762000" cy="259045"/>
    <xdr:sp macro="" textlink="">
      <xdr:nvSpPr>
        <xdr:cNvPr id="222" name="テキスト ボックス 221"/>
        <xdr:cNvSpPr txBox="1"/>
      </xdr:nvSpPr>
      <xdr:spPr>
        <a:xfrm>
          <a:off x="1066800" y="143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特殊勤務手当の見直しなどを通じて行財政改革に努めており、類似団体平均や全国市平均と比べ、本市はラスパイレス指数が低い水準にある。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平成２３年度と２４年度は、国の給与削減の影響によりラスパイレス指数が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を超えているが、影響がないものとした場合の指数はそれぞれ</a:t>
          </a:r>
          <a:r>
            <a:rPr lang="en-US" altLang="ja-JP" sz="1100" b="0" i="0" baseline="0">
              <a:solidFill>
                <a:schemeClr val="dk1"/>
              </a:solidFill>
              <a:effectLst/>
              <a:latin typeface="+mn-lt"/>
              <a:ea typeface="+mn-ea"/>
              <a:cs typeface="+mn-cs"/>
            </a:rPr>
            <a:t>94.4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167922</xdr:rowOff>
    </xdr:to>
    <xdr:cxnSp macro="">
      <xdr:nvCxnSpPr>
        <xdr:cNvPr id="256" name="直線コネクタ 255"/>
        <xdr:cNvCxnSpPr/>
      </xdr:nvCxnSpPr>
      <xdr:spPr>
        <a:xfrm>
          <a:off x="16179800" y="1392131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33866</xdr:rowOff>
    </xdr:to>
    <xdr:cxnSp macro="">
      <xdr:nvCxnSpPr>
        <xdr:cNvPr id="259" name="直線コネクタ 258"/>
        <xdr:cNvCxnSpPr/>
      </xdr:nvCxnSpPr>
      <xdr:spPr>
        <a:xfrm>
          <a:off x="15290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85</xdr:row>
      <xdr:rowOff>85372</xdr:rowOff>
    </xdr:to>
    <xdr:cxnSp macro="">
      <xdr:nvCxnSpPr>
        <xdr:cNvPr id="262" name="直線コネクタ 261"/>
        <xdr:cNvCxnSpPr/>
      </xdr:nvCxnSpPr>
      <xdr:spPr>
        <a:xfrm flipV="1">
          <a:off x="14401800" y="13881100"/>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58561</xdr:rowOff>
    </xdr:from>
    <xdr:to>
      <xdr:col>21</xdr:col>
      <xdr:colOff>0</xdr:colOff>
      <xdr:row>85</xdr:row>
      <xdr:rowOff>85372</xdr:rowOff>
    </xdr:to>
    <xdr:cxnSp macro="">
      <xdr:nvCxnSpPr>
        <xdr:cNvPr id="265" name="直線コネクタ 264"/>
        <xdr:cNvCxnSpPr/>
      </xdr:nvCxnSpPr>
      <xdr:spPr>
        <a:xfrm>
          <a:off x="13512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5" name="円/楕円 274"/>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6"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9" name="円/楕円 27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0" name="テキスト ボックス 279"/>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34572</xdr:rowOff>
    </xdr:from>
    <xdr:to>
      <xdr:col>21</xdr:col>
      <xdr:colOff>50800</xdr:colOff>
      <xdr:row>85</xdr:row>
      <xdr:rowOff>136172</xdr:rowOff>
    </xdr:to>
    <xdr:sp macro="" textlink="">
      <xdr:nvSpPr>
        <xdr:cNvPr id="281" name="円/楕円 280"/>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146349</xdr:rowOff>
    </xdr:from>
    <xdr:ext cx="762000" cy="259045"/>
    <xdr:sp macro="" textlink="">
      <xdr:nvSpPr>
        <xdr:cNvPr id="282" name="テキスト ボックス 281"/>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7761</xdr:rowOff>
    </xdr:from>
    <xdr:to>
      <xdr:col>19</xdr:col>
      <xdr:colOff>533400</xdr:colOff>
      <xdr:row>85</xdr:row>
      <xdr:rowOff>109361</xdr:rowOff>
    </xdr:to>
    <xdr:sp macro="" textlink="">
      <xdr:nvSpPr>
        <xdr:cNvPr id="283" name="円/楕円 282"/>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119538</xdr:rowOff>
    </xdr:from>
    <xdr:ext cx="762000" cy="259045"/>
    <xdr:sp macro="" textlink="">
      <xdr:nvSpPr>
        <xdr:cNvPr id="284" name="テキスト ボックス 283"/>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集中改革プラン等の実施による職員数の削減に努めており、前年度よりも改善した。</a:t>
          </a:r>
          <a:endParaRPr lang="ja-JP" altLang="ja-JP" sz="1400">
            <a:effectLst/>
          </a:endParaRPr>
        </a:p>
        <a:p>
          <a:pPr rtl="0"/>
          <a:r>
            <a:rPr lang="ja-JP" altLang="ja-JP" sz="1100" b="0" i="0" baseline="0">
              <a:solidFill>
                <a:schemeClr val="dk1"/>
              </a:solidFill>
              <a:effectLst/>
              <a:latin typeface="+mn-lt"/>
              <a:ea typeface="+mn-ea"/>
              <a:cs typeface="+mn-cs"/>
            </a:rPr>
            <a:t>　全国平均・県平均のほか、平成２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年度は類似団体平均も下回っており、今後も消防や病院など市民の安全・安心を確保しつつ、民間活力の積極的な活用や業務効率の向上等、全会計を通じた定員管理の適正実施に努める。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120287</xdr:rowOff>
    </xdr:to>
    <xdr:cxnSp macro="">
      <xdr:nvCxnSpPr>
        <xdr:cNvPr id="321" name="直線コネクタ 320"/>
        <xdr:cNvCxnSpPr/>
      </xdr:nvCxnSpPr>
      <xdr:spPr>
        <a:xfrm flipV="1">
          <a:off x="16179800" y="1071226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120287</xdr:rowOff>
    </xdr:from>
    <xdr:to>
      <xdr:col>23</xdr:col>
      <xdr:colOff>406400</xdr:colOff>
      <xdr:row>62</xdr:row>
      <xdr:rowOff>168547</xdr:rowOff>
    </xdr:to>
    <xdr:cxnSp macro="">
      <xdr:nvCxnSpPr>
        <xdr:cNvPr id="324" name="直線コネクタ 323"/>
        <xdr:cNvCxnSpPr/>
      </xdr:nvCxnSpPr>
      <xdr:spPr>
        <a:xfrm flipV="1">
          <a:off x="15290800" y="107501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168547</xdr:rowOff>
    </xdr:from>
    <xdr:to>
      <xdr:col>22</xdr:col>
      <xdr:colOff>203200</xdr:colOff>
      <xdr:row>63</xdr:row>
      <xdr:rowOff>38463</xdr:rowOff>
    </xdr:to>
    <xdr:cxnSp macro="">
      <xdr:nvCxnSpPr>
        <xdr:cNvPr id="327" name="直線コネクタ 326"/>
        <xdr:cNvCxnSpPr/>
      </xdr:nvCxnSpPr>
      <xdr:spPr>
        <a:xfrm flipV="1">
          <a:off x="14401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38463</xdr:rowOff>
    </xdr:from>
    <xdr:to>
      <xdr:col>21</xdr:col>
      <xdr:colOff>0</xdr:colOff>
      <xdr:row>63</xdr:row>
      <xdr:rowOff>90170</xdr:rowOff>
    </xdr:to>
    <xdr:cxnSp macro="">
      <xdr:nvCxnSpPr>
        <xdr:cNvPr id="330" name="直線コネクタ 329"/>
        <xdr:cNvCxnSpPr/>
      </xdr:nvCxnSpPr>
      <xdr:spPr>
        <a:xfrm flipV="1">
          <a:off x="13512800" y="108398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0" name="円/楕円 339"/>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48096</xdr:rowOff>
    </xdr:from>
    <xdr:ext cx="762000" cy="259045"/>
    <xdr:sp macro="" textlink="">
      <xdr:nvSpPr>
        <xdr:cNvPr id="341" name="定員管理の状況該当値テキスト"/>
        <xdr:cNvSpPr txBox="1"/>
      </xdr:nvSpPr>
      <xdr:spPr>
        <a:xfrm>
          <a:off x="17106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69487</xdr:rowOff>
    </xdr:from>
    <xdr:to>
      <xdr:col>23</xdr:col>
      <xdr:colOff>457200</xdr:colOff>
      <xdr:row>62</xdr:row>
      <xdr:rowOff>171087</xdr:rowOff>
    </xdr:to>
    <xdr:sp macro="" textlink="">
      <xdr:nvSpPr>
        <xdr:cNvPr id="342" name="円/楕円 341"/>
        <xdr:cNvSpPr/>
      </xdr:nvSpPr>
      <xdr:spPr>
        <a:xfrm>
          <a:off x="16129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9814</xdr:rowOff>
    </xdr:from>
    <xdr:ext cx="736600" cy="259045"/>
    <xdr:sp macro="" textlink="">
      <xdr:nvSpPr>
        <xdr:cNvPr id="343" name="テキスト ボックス 342"/>
        <xdr:cNvSpPr txBox="1"/>
      </xdr:nvSpPr>
      <xdr:spPr>
        <a:xfrm>
          <a:off x="15798800" y="104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117747</xdr:rowOff>
    </xdr:from>
    <xdr:to>
      <xdr:col>22</xdr:col>
      <xdr:colOff>254000</xdr:colOff>
      <xdr:row>63</xdr:row>
      <xdr:rowOff>47897</xdr:rowOff>
    </xdr:to>
    <xdr:sp macro="" textlink="">
      <xdr:nvSpPr>
        <xdr:cNvPr id="344" name="円/楕円 343"/>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32674</xdr:rowOff>
    </xdr:from>
    <xdr:ext cx="762000" cy="259045"/>
    <xdr:sp macro="" textlink="">
      <xdr:nvSpPr>
        <xdr:cNvPr id="345" name="テキスト ボックス 344"/>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159113</xdr:rowOff>
    </xdr:from>
    <xdr:to>
      <xdr:col>21</xdr:col>
      <xdr:colOff>50800</xdr:colOff>
      <xdr:row>63</xdr:row>
      <xdr:rowOff>89263</xdr:rowOff>
    </xdr:to>
    <xdr:sp macro="" textlink="">
      <xdr:nvSpPr>
        <xdr:cNvPr id="346" name="円/楕円 345"/>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74040</xdr:rowOff>
    </xdr:from>
    <xdr:ext cx="762000" cy="259045"/>
    <xdr:sp macro="" textlink="">
      <xdr:nvSpPr>
        <xdr:cNvPr id="347" name="テキスト ボックス 346"/>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39370</xdr:rowOff>
    </xdr:from>
    <xdr:to>
      <xdr:col>19</xdr:col>
      <xdr:colOff>533400</xdr:colOff>
      <xdr:row>63</xdr:row>
      <xdr:rowOff>140970</xdr:rowOff>
    </xdr:to>
    <xdr:sp macro="" textlink="">
      <xdr:nvSpPr>
        <xdr:cNvPr id="348" name="円/楕円 347"/>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125747</xdr:rowOff>
    </xdr:from>
    <xdr:ext cx="762000" cy="259045"/>
    <xdr:sp macro="" textlink="">
      <xdr:nvSpPr>
        <xdr:cNvPr id="349" name="テキスト ボックス 348"/>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年度は、市債発行の適正管理と繰上償還の実施等により、３ヶ年平均の実質公債費比率が前年度比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78" name="直線コネクタ 377"/>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0" name="直線コネクタ 37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1"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2" name="直線コネクタ 381"/>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103294</xdr:rowOff>
    </xdr:to>
    <xdr:cxnSp macro="">
      <xdr:nvCxnSpPr>
        <xdr:cNvPr id="383" name="直線コネクタ 382"/>
        <xdr:cNvCxnSpPr/>
      </xdr:nvCxnSpPr>
      <xdr:spPr>
        <a:xfrm flipV="1">
          <a:off x="16179800" y="74434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103294</xdr:rowOff>
    </xdr:from>
    <xdr:to>
      <xdr:col>23</xdr:col>
      <xdr:colOff>406400</xdr:colOff>
      <xdr:row>44</xdr:row>
      <xdr:rowOff>20320</xdr:rowOff>
    </xdr:to>
    <xdr:cxnSp macro="">
      <xdr:nvCxnSpPr>
        <xdr:cNvPr id="386" name="直線コネクタ 385"/>
        <xdr:cNvCxnSpPr/>
      </xdr:nvCxnSpPr>
      <xdr:spPr>
        <a:xfrm flipV="1">
          <a:off x="15290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14394</xdr:rowOff>
    </xdr:from>
    <xdr:to>
      <xdr:col>23</xdr:col>
      <xdr:colOff>457200</xdr:colOff>
      <xdr:row>39</xdr:row>
      <xdr:rowOff>115994</xdr:rowOff>
    </xdr:to>
    <xdr:sp macro="" textlink="">
      <xdr:nvSpPr>
        <xdr:cNvPr id="387" name="フローチャート : 判断 386"/>
        <xdr:cNvSpPr/>
      </xdr:nvSpPr>
      <xdr:spPr>
        <a:xfrm>
          <a:off x="16129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388" name="テキスト ボックス 387"/>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108796</xdr:rowOff>
    </xdr:to>
    <xdr:cxnSp macro="">
      <xdr:nvCxnSpPr>
        <xdr:cNvPr id="389" name="直線コネクタ 388"/>
        <xdr:cNvCxnSpPr/>
      </xdr:nvCxnSpPr>
      <xdr:spPr>
        <a:xfrm flipV="1">
          <a:off x="14401800" y="756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78740</xdr:rowOff>
    </xdr:from>
    <xdr:to>
      <xdr:col>22</xdr:col>
      <xdr:colOff>254000</xdr:colOff>
      <xdr:row>40</xdr:row>
      <xdr:rowOff>8890</xdr:rowOff>
    </xdr:to>
    <xdr:sp macro="" textlink="">
      <xdr:nvSpPr>
        <xdr:cNvPr id="390" name="フローチャート : 判断 389"/>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1" name="テキスト ボックス 39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108796</xdr:rowOff>
    </xdr:from>
    <xdr:to>
      <xdr:col>21</xdr:col>
      <xdr:colOff>0</xdr:colOff>
      <xdr:row>44</xdr:row>
      <xdr:rowOff>124883</xdr:rowOff>
    </xdr:to>
    <xdr:cxnSp macro="">
      <xdr:nvCxnSpPr>
        <xdr:cNvPr id="392" name="直線コネクタ 391"/>
        <xdr:cNvCxnSpPr/>
      </xdr:nvCxnSpPr>
      <xdr:spPr>
        <a:xfrm flipV="1">
          <a:off x="13512800" y="76525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395" name="フローチャート : 判断 394"/>
        <xdr:cNvSpPr/>
      </xdr:nvSpPr>
      <xdr:spPr>
        <a:xfrm>
          <a:off x="13462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396" name="テキスト ボックス 395"/>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402" name="円/楕円 401"/>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403"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52494</xdr:rowOff>
    </xdr:from>
    <xdr:to>
      <xdr:col>23</xdr:col>
      <xdr:colOff>457200</xdr:colOff>
      <xdr:row>43</xdr:row>
      <xdr:rowOff>154094</xdr:rowOff>
    </xdr:to>
    <xdr:sp macro="" textlink="">
      <xdr:nvSpPr>
        <xdr:cNvPr id="404" name="円/楕円 403"/>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138871</xdr:rowOff>
    </xdr:from>
    <xdr:ext cx="736600" cy="259045"/>
    <xdr:sp macro="" textlink="">
      <xdr:nvSpPr>
        <xdr:cNvPr id="405" name="テキスト ボックス 404"/>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6" name="円/楕円 405"/>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7" name="テキスト ボックス 406"/>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57996</xdr:rowOff>
    </xdr:from>
    <xdr:to>
      <xdr:col>21</xdr:col>
      <xdr:colOff>50800</xdr:colOff>
      <xdr:row>44</xdr:row>
      <xdr:rowOff>159596</xdr:rowOff>
    </xdr:to>
    <xdr:sp macro="" textlink="">
      <xdr:nvSpPr>
        <xdr:cNvPr id="408" name="円/楕円 407"/>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144373</xdr:rowOff>
    </xdr:from>
    <xdr:ext cx="762000" cy="259045"/>
    <xdr:sp macro="" textlink="">
      <xdr:nvSpPr>
        <xdr:cNvPr id="409" name="テキスト ボックス 408"/>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年度は、市債の発行抑制による市債残高の減少、債務負担支出予定額の減少、土地開発公所有地売却等により、前年度より改善した。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20</xdr:row>
      <xdr:rowOff>161036</xdr:rowOff>
    </xdr:to>
    <xdr:cxnSp macro="">
      <xdr:nvCxnSpPr>
        <xdr:cNvPr id="436" name="直線コネクタ 435"/>
        <xdr:cNvCxnSpPr/>
      </xdr:nvCxnSpPr>
      <xdr:spPr>
        <a:xfrm flipV="1">
          <a:off x="17018000" y="2571750"/>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133113</xdr:rowOff>
    </xdr:from>
    <xdr:ext cx="762000" cy="259045"/>
    <xdr:sp macro="" textlink="">
      <xdr:nvSpPr>
        <xdr:cNvPr id="437" name="将来負担の状況最小値テキスト"/>
        <xdr:cNvSpPr txBox="1"/>
      </xdr:nvSpPr>
      <xdr:spPr>
        <a:xfrm>
          <a:off x="17106900" y="35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20</xdr:row>
      <xdr:rowOff>161036</xdr:rowOff>
    </xdr:from>
    <xdr:to>
      <xdr:col>24</xdr:col>
      <xdr:colOff>647700</xdr:colOff>
      <xdr:row>20</xdr:row>
      <xdr:rowOff>161036</xdr:rowOff>
    </xdr:to>
    <xdr:cxnSp macro="">
      <xdr:nvCxnSpPr>
        <xdr:cNvPr id="438" name="直線コネクタ 437"/>
        <xdr:cNvCxnSpPr/>
      </xdr:nvCxnSpPr>
      <xdr:spPr>
        <a:xfrm>
          <a:off x="16929100" y="359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161036</xdr:rowOff>
    </xdr:from>
    <xdr:to>
      <xdr:col>24</xdr:col>
      <xdr:colOff>558800</xdr:colOff>
      <xdr:row>21</xdr:row>
      <xdr:rowOff>94552</xdr:rowOff>
    </xdr:to>
    <xdr:cxnSp macro="">
      <xdr:nvCxnSpPr>
        <xdr:cNvPr id="441" name="直線コネクタ 440"/>
        <xdr:cNvCxnSpPr/>
      </xdr:nvCxnSpPr>
      <xdr:spPr>
        <a:xfrm flipV="1">
          <a:off x="16179800" y="3590036"/>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61041</xdr:rowOff>
    </xdr:from>
    <xdr:ext cx="762000" cy="259045"/>
    <xdr:sp macro="" textlink="">
      <xdr:nvSpPr>
        <xdr:cNvPr id="442" name="将来負担の状況平均値テキスト"/>
        <xdr:cNvSpPr txBox="1"/>
      </xdr:nvSpPr>
      <xdr:spPr>
        <a:xfrm>
          <a:off x="17106900" y="2461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44514</xdr:rowOff>
    </xdr:from>
    <xdr:to>
      <xdr:col>24</xdr:col>
      <xdr:colOff>609600</xdr:colOff>
      <xdr:row>15</xdr:row>
      <xdr:rowOff>146114</xdr:rowOff>
    </xdr:to>
    <xdr:sp macro="" textlink="">
      <xdr:nvSpPr>
        <xdr:cNvPr id="443" name="フローチャート : 判断 442"/>
        <xdr:cNvSpPr/>
      </xdr:nvSpPr>
      <xdr:spPr>
        <a:xfrm>
          <a:off x="16967200" y="26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94552</xdr:rowOff>
    </xdr:from>
    <xdr:to>
      <xdr:col>23</xdr:col>
      <xdr:colOff>406400</xdr:colOff>
      <xdr:row>21</xdr:row>
      <xdr:rowOff>119285</xdr:rowOff>
    </xdr:to>
    <xdr:cxnSp macro="">
      <xdr:nvCxnSpPr>
        <xdr:cNvPr id="444" name="直線コネクタ 443"/>
        <xdr:cNvCxnSpPr/>
      </xdr:nvCxnSpPr>
      <xdr:spPr>
        <a:xfrm flipV="1">
          <a:off x="15290800" y="369500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153098</xdr:rowOff>
    </xdr:from>
    <xdr:to>
      <xdr:col>23</xdr:col>
      <xdr:colOff>457200</xdr:colOff>
      <xdr:row>16</xdr:row>
      <xdr:rowOff>83248</xdr:rowOff>
    </xdr:to>
    <xdr:sp macro="" textlink="">
      <xdr:nvSpPr>
        <xdr:cNvPr id="445" name="フローチャート : 判断 444"/>
        <xdr:cNvSpPr/>
      </xdr:nvSpPr>
      <xdr:spPr>
        <a:xfrm>
          <a:off x="16129000" y="272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93425</xdr:rowOff>
    </xdr:from>
    <xdr:ext cx="736600" cy="259045"/>
    <xdr:sp macro="" textlink="">
      <xdr:nvSpPr>
        <xdr:cNvPr id="446" name="テキスト ボックス 445"/>
        <xdr:cNvSpPr txBox="1"/>
      </xdr:nvSpPr>
      <xdr:spPr>
        <a:xfrm>
          <a:off x="15798800" y="249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119285</xdr:rowOff>
    </xdr:from>
    <xdr:to>
      <xdr:col>22</xdr:col>
      <xdr:colOff>203200</xdr:colOff>
      <xdr:row>21</xdr:row>
      <xdr:rowOff>159099</xdr:rowOff>
    </xdr:to>
    <xdr:cxnSp macro="">
      <xdr:nvCxnSpPr>
        <xdr:cNvPr id="447" name="直線コネクタ 446"/>
        <xdr:cNvCxnSpPr/>
      </xdr:nvCxnSpPr>
      <xdr:spPr>
        <a:xfrm flipV="1">
          <a:off x="14401800" y="3719735"/>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4572</xdr:rowOff>
    </xdr:from>
    <xdr:to>
      <xdr:col>22</xdr:col>
      <xdr:colOff>254000</xdr:colOff>
      <xdr:row>16</xdr:row>
      <xdr:rowOff>106172</xdr:rowOff>
    </xdr:to>
    <xdr:sp macro="" textlink="">
      <xdr:nvSpPr>
        <xdr:cNvPr id="448" name="フローチャート : 判断 447"/>
        <xdr:cNvSpPr/>
      </xdr:nvSpPr>
      <xdr:spPr>
        <a:xfrm>
          <a:off x="15240000" y="27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116349</xdr:rowOff>
    </xdr:from>
    <xdr:ext cx="762000" cy="259045"/>
    <xdr:sp macro="" textlink="">
      <xdr:nvSpPr>
        <xdr:cNvPr id="449" name="テキスト ボックス 448"/>
        <xdr:cNvSpPr txBox="1"/>
      </xdr:nvSpPr>
      <xdr:spPr>
        <a:xfrm>
          <a:off x="149098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159099</xdr:rowOff>
    </xdr:from>
    <xdr:to>
      <xdr:col>21</xdr:col>
      <xdr:colOff>0</xdr:colOff>
      <xdr:row>22</xdr:row>
      <xdr:rowOff>57626</xdr:rowOff>
    </xdr:to>
    <xdr:cxnSp macro="">
      <xdr:nvCxnSpPr>
        <xdr:cNvPr id="450" name="直線コネクタ 449"/>
        <xdr:cNvCxnSpPr/>
      </xdr:nvCxnSpPr>
      <xdr:spPr>
        <a:xfrm flipV="1">
          <a:off x="13512800" y="375954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55848</xdr:rowOff>
    </xdr:from>
    <xdr:to>
      <xdr:col>21</xdr:col>
      <xdr:colOff>50800</xdr:colOff>
      <xdr:row>16</xdr:row>
      <xdr:rowOff>157448</xdr:rowOff>
    </xdr:to>
    <xdr:sp macro="" textlink="">
      <xdr:nvSpPr>
        <xdr:cNvPr id="451" name="フローチャート : 判断 450"/>
        <xdr:cNvSpPr/>
      </xdr:nvSpPr>
      <xdr:spPr>
        <a:xfrm>
          <a:off x="14351000" y="279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167625</xdr:rowOff>
    </xdr:from>
    <xdr:ext cx="762000" cy="259045"/>
    <xdr:sp macro="" textlink="">
      <xdr:nvSpPr>
        <xdr:cNvPr id="452" name="テキスト ボックス 451"/>
        <xdr:cNvSpPr txBox="1"/>
      </xdr:nvSpPr>
      <xdr:spPr>
        <a:xfrm>
          <a:off x="14020800" y="25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112554</xdr:rowOff>
    </xdr:from>
    <xdr:to>
      <xdr:col>19</xdr:col>
      <xdr:colOff>533400</xdr:colOff>
      <xdr:row>17</xdr:row>
      <xdr:rowOff>42704</xdr:rowOff>
    </xdr:to>
    <xdr:sp macro="" textlink="">
      <xdr:nvSpPr>
        <xdr:cNvPr id="453" name="フローチャート : 判断 452"/>
        <xdr:cNvSpPr/>
      </xdr:nvSpPr>
      <xdr:spPr>
        <a:xfrm>
          <a:off x="13462000" y="285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52881</xdr:rowOff>
    </xdr:from>
    <xdr:ext cx="762000" cy="259045"/>
    <xdr:sp macro="" textlink="">
      <xdr:nvSpPr>
        <xdr:cNvPr id="454" name="テキスト ボックス 453"/>
        <xdr:cNvSpPr txBox="1"/>
      </xdr:nvSpPr>
      <xdr:spPr>
        <a:xfrm>
          <a:off x="13131800" y="262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110236</xdr:rowOff>
    </xdr:from>
    <xdr:to>
      <xdr:col>24</xdr:col>
      <xdr:colOff>609600</xdr:colOff>
      <xdr:row>21</xdr:row>
      <xdr:rowOff>40386</xdr:rowOff>
    </xdr:to>
    <xdr:sp macro="" textlink="">
      <xdr:nvSpPr>
        <xdr:cNvPr id="460" name="円/楕円 459"/>
        <xdr:cNvSpPr/>
      </xdr:nvSpPr>
      <xdr:spPr>
        <a:xfrm>
          <a:off x="16967200" y="35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6113</xdr:rowOff>
    </xdr:from>
    <xdr:ext cx="762000" cy="259045"/>
    <xdr:sp macro="" textlink="">
      <xdr:nvSpPr>
        <xdr:cNvPr id="461" name="将来負担の状況該当値テキスト"/>
        <xdr:cNvSpPr txBox="1"/>
      </xdr:nvSpPr>
      <xdr:spPr>
        <a:xfrm>
          <a:off x="17106900" y="34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43752</xdr:rowOff>
    </xdr:from>
    <xdr:to>
      <xdr:col>23</xdr:col>
      <xdr:colOff>457200</xdr:colOff>
      <xdr:row>21</xdr:row>
      <xdr:rowOff>145352</xdr:rowOff>
    </xdr:to>
    <xdr:sp macro="" textlink="">
      <xdr:nvSpPr>
        <xdr:cNvPr id="462" name="円/楕円 461"/>
        <xdr:cNvSpPr/>
      </xdr:nvSpPr>
      <xdr:spPr>
        <a:xfrm>
          <a:off x="16129000" y="36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130129</xdr:rowOff>
    </xdr:from>
    <xdr:ext cx="736600" cy="259045"/>
    <xdr:sp macro="" textlink="">
      <xdr:nvSpPr>
        <xdr:cNvPr id="463" name="テキスト ボックス 462"/>
        <xdr:cNvSpPr txBox="1"/>
      </xdr:nvSpPr>
      <xdr:spPr>
        <a:xfrm>
          <a:off x="15798800" y="373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68485</xdr:rowOff>
    </xdr:from>
    <xdr:to>
      <xdr:col>22</xdr:col>
      <xdr:colOff>254000</xdr:colOff>
      <xdr:row>21</xdr:row>
      <xdr:rowOff>170085</xdr:rowOff>
    </xdr:to>
    <xdr:sp macro="" textlink="">
      <xdr:nvSpPr>
        <xdr:cNvPr id="464" name="円/楕円 463"/>
        <xdr:cNvSpPr/>
      </xdr:nvSpPr>
      <xdr:spPr>
        <a:xfrm>
          <a:off x="15240000" y="3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154862</xdr:rowOff>
    </xdr:from>
    <xdr:ext cx="762000" cy="259045"/>
    <xdr:sp macro="" textlink="">
      <xdr:nvSpPr>
        <xdr:cNvPr id="465" name="テキスト ボックス 464"/>
        <xdr:cNvSpPr txBox="1"/>
      </xdr:nvSpPr>
      <xdr:spPr>
        <a:xfrm>
          <a:off x="14909800" y="37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108299</xdr:rowOff>
    </xdr:from>
    <xdr:to>
      <xdr:col>21</xdr:col>
      <xdr:colOff>50800</xdr:colOff>
      <xdr:row>22</xdr:row>
      <xdr:rowOff>38449</xdr:rowOff>
    </xdr:to>
    <xdr:sp macro="" textlink="">
      <xdr:nvSpPr>
        <xdr:cNvPr id="466" name="円/楕円 465"/>
        <xdr:cNvSpPr/>
      </xdr:nvSpPr>
      <xdr:spPr>
        <a:xfrm>
          <a:off x="14351000" y="3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23226</xdr:rowOff>
    </xdr:from>
    <xdr:ext cx="762000" cy="259045"/>
    <xdr:sp macro="" textlink="">
      <xdr:nvSpPr>
        <xdr:cNvPr id="467" name="テキスト ボックス 466"/>
        <xdr:cNvSpPr txBox="1"/>
      </xdr:nvSpPr>
      <xdr:spPr>
        <a:xfrm>
          <a:off x="14020800" y="37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6826</xdr:rowOff>
    </xdr:from>
    <xdr:to>
      <xdr:col>19</xdr:col>
      <xdr:colOff>533400</xdr:colOff>
      <xdr:row>22</xdr:row>
      <xdr:rowOff>108426</xdr:rowOff>
    </xdr:to>
    <xdr:sp macro="" textlink="">
      <xdr:nvSpPr>
        <xdr:cNvPr id="468" name="円/楕円 467"/>
        <xdr:cNvSpPr/>
      </xdr:nvSpPr>
      <xdr:spPr>
        <a:xfrm>
          <a:off x="13462000" y="37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93203</xdr:rowOff>
    </xdr:from>
    <xdr:ext cx="762000" cy="259045"/>
    <xdr:sp macro="" textlink="">
      <xdr:nvSpPr>
        <xdr:cNvPr id="469" name="テキスト ボックス 468"/>
        <xdr:cNvSpPr txBox="1"/>
      </xdr:nvSpPr>
      <xdr:spPr>
        <a:xfrm>
          <a:off x="13131800" y="3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集中改革プラン等の実施による職員数の削減により類似団体平均・全国平均を下回っている状況である。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経常収支比率の人件費分が低くなっているのは、上記理由だけでなく、公債費・補助費等の割合が類似団体平均・全国平均より高くなっているため、相対的に低くなっているという要因もある。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64407</xdr:rowOff>
    </xdr:to>
    <xdr:cxnSp macro="">
      <xdr:nvCxnSpPr>
        <xdr:cNvPr id="68" name="直線コネクタ 67"/>
        <xdr:cNvCxnSpPr/>
      </xdr:nvCxnSpPr>
      <xdr:spPr>
        <a:xfrm flipV="1">
          <a:off x="3987800" y="602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35</xdr:row>
      <xdr:rowOff>107950</xdr:rowOff>
    </xdr:to>
    <xdr:cxnSp macro="">
      <xdr:nvCxnSpPr>
        <xdr:cNvPr id="71" name="直線コネクタ 70"/>
        <xdr:cNvCxnSpPr/>
      </xdr:nvCxnSpPr>
      <xdr:spPr>
        <a:xfrm flipV="1">
          <a:off x="3098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140607</xdr:rowOff>
    </xdr:to>
    <xdr:cxnSp macro="">
      <xdr:nvCxnSpPr>
        <xdr:cNvPr id="74" name="直線コネクタ 73"/>
        <xdr:cNvCxnSpPr/>
      </xdr:nvCxnSpPr>
      <xdr:spPr>
        <a:xfrm flipV="1">
          <a:off x="2209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1814</xdr:rowOff>
    </xdr:to>
    <xdr:cxnSp macro="">
      <xdr:nvCxnSpPr>
        <xdr:cNvPr id="77" name="直線コネクタ 76"/>
        <xdr:cNvCxnSpPr/>
      </xdr:nvCxnSpPr>
      <xdr:spPr>
        <a:xfrm flipV="1">
          <a:off x="1320800" y="614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9" name="円/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1" name="円/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3" name="円/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物件費に係る経常収支比率は、類似団体平均・全国平均を下回って</a:t>
          </a:r>
          <a:r>
            <a:rPr lang="ja-JP" altLang="en-US" sz="1100" b="0" i="0" baseline="0">
              <a:solidFill>
                <a:schemeClr val="dk1"/>
              </a:solidFill>
              <a:effectLst/>
              <a:latin typeface="+mn-lt"/>
              <a:ea typeface="+mn-ea"/>
              <a:cs typeface="+mn-cs"/>
            </a:rPr>
            <a:t>おり、固定費の圧縮等を通じて前年度から減少</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今後も事業の３ム（ムリ・ムダ・ムラ）改善や委託料の全庁的精査・見直し等に努め、固定費の圧縮を図る。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140607</xdr:rowOff>
    </xdr:to>
    <xdr:cxnSp macro="">
      <xdr:nvCxnSpPr>
        <xdr:cNvPr id="131" name="直線コネクタ 130"/>
        <xdr:cNvCxnSpPr/>
      </xdr:nvCxnSpPr>
      <xdr:spPr>
        <a:xfrm flipV="1">
          <a:off x="15671800" y="266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140607</xdr:rowOff>
    </xdr:to>
    <xdr:cxnSp macro="">
      <xdr:nvCxnSpPr>
        <xdr:cNvPr id="134" name="直線コネクタ 133"/>
        <xdr:cNvCxnSpPr/>
      </xdr:nvCxnSpPr>
      <xdr:spPr>
        <a:xfrm>
          <a:off x="14782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64407</xdr:rowOff>
    </xdr:to>
    <xdr:cxnSp macro="">
      <xdr:nvCxnSpPr>
        <xdr:cNvPr id="137" name="直線コネクタ 136"/>
        <xdr:cNvCxnSpPr/>
      </xdr:nvCxnSpPr>
      <xdr:spPr>
        <a:xfrm>
          <a:off x="13893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9979</xdr:rowOff>
    </xdr:to>
    <xdr:cxnSp macro="">
      <xdr:nvCxnSpPr>
        <xdr:cNvPr id="140" name="直線コネクタ 139"/>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50" name="円/楕円 149"/>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1"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2" name="円/楕円 151"/>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3" name="テキスト ボックス 152"/>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4" name="円/楕円 153"/>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5" name="テキスト ボックス 154"/>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6" name="円/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7" name="テキスト ボックス 156"/>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年度の扶助費に係る経常収支比率は、前年度比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ポイント増加しており、扶助費全体としては年々増加傾向にある。</a:t>
          </a:r>
          <a:r>
            <a:rPr lang="ja-JP" altLang="en-US" sz="1100" b="0" i="0" baseline="0">
              <a:solidFill>
                <a:schemeClr val="dk1"/>
              </a:solidFill>
              <a:effectLst/>
              <a:latin typeface="+mn-lt"/>
              <a:ea typeface="+mn-ea"/>
              <a:cs typeface="+mn-cs"/>
            </a:rPr>
            <a:t>特に今年度は，子ども・子育て支援新制度の開始に伴う扶助費の大幅な増加があった。</a:t>
          </a:r>
          <a:r>
            <a:rPr lang="ja-JP" altLang="ja-JP" sz="1100" b="0" i="0" baseline="0">
              <a:solidFill>
                <a:schemeClr val="dk1"/>
              </a:solidFill>
              <a:effectLst/>
              <a:latin typeface="+mn-lt"/>
              <a:ea typeface="+mn-ea"/>
              <a:cs typeface="+mn-cs"/>
            </a:rPr>
            <a:t>今後も生活保護のうち医療扶助の適正化（ジェネリック医薬品推進など）などにより財政への影響を抑える。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146050</xdr:rowOff>
    </xdr:to>
    <xdr:cxnSp macro="">
      <xdr:nvCxnSpPr>
        <xdr:cNvPr id="192" name="直線コネクタ 191"/>
        <xdr:cNvCxnSpPr/>
      </xdr:nvCxnSpPr>
      <xdr:spPr>
        <a:xfrm>
          <a:off x="3987800" y="9556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127000</xdr:rowOff>
    </xdr:to>
    <xdr:cxnSp macro="">
      <xdr:nvCxnSpPr>
        <xdr:cNvPr id="195" name="直線コネクタ 194"/>
        <xdr:cNvCxnSpPr/>
      </xdr:nvCxnSpPr>
      <xdr:spPr>
        <a:xfrm>
          <a:off x="3098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8" name="直線コネクタ 197"/>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127000</xdr:rowOff>
    </xdr:to>
    <xdr:cxnSp macro="">
      <xdr:nvCxnSpPr>
        <xdr:cNvPr id="201" name="直線コネクタ 200"/>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11" name="円/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3" name="円/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4" name="テキスト ボックス 21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5" name="円/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9" name="円/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、社会保障関係の特別会計への繰出が増加したものの、除雪に係る維持補修費が減少したことにより、大きく変化しなかった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54</xdr:row>
      <xdr:rowOff>165100</xdr:rowOff>
    </xdr:to>
    <xdr:cxnSp macro="">
      <xdr:nvCxnSpPr>
        <xdr:cNvPr id="253" name="直線コネクタ 252"/>
        <xdr:cNvCxnSpPr/>
      </xdr:nvCxnSpPr>
      <xdr:spPr>
        <a:xfrm>
          <a:off x="15671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152400</xdr:rowOff>
    </xdr:to>
    <xdr:cxnSp macro="">
      <xdr:nvCxnSpPr>
        <xdr:cNvPr id="256" name="直線コネクタ 255"/>
        <xdr:cNvCxnSpPr/>
      </xdr:nvCxnSpPr>
      <xdr:spPr>
        <a:xfrm>
          <a:off x="14782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165100</xdr:rowOff>
    </xdr:to>
    <xdr:cxnSp macro="">
      <xdr:nvCxnSpPr>
        <xdr:cNvPr id="259" name="直線コネクタ 258"/>
        <xdr:cNvCxnSpPr/>
      </xdr:nvCxnSpPr>
      <xdr:spPr>
        <a:xfrm flipV="1">
          <a:off x="13893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165100</xdr:rowOff>
    </xdr:to>
    <xdr:cxnSp macro="">
      <xdr:nvCxnSpPr>
        <xdr:cNvPr id="262" name="直線コネクタ 261"/>
        <xdr:cNvCxnSpPr/>
      </xdr:nvCxnSpPr>
      <xdr:spPr>
        <a:xfrm>
          <a:off x="13004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4" name="円/楕円 273"/>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5" name="テキスト ボックス 274"/>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50800</xdr:rowOff>
    </xdr:from>
    <xdr:to>
      <xdr:col>21</xdr:col>
      <xdr:colOff>412750</xdr:colOff>
      <xdr:row>54</xdr:row>
      <xdr:rowOff>152400</xdr:rowOff>
    </xdr:to>
    <xdr:sp macro="" textlink="">
      <xdr:nvSpPr>
        <xdr:cNvPr id="276" name="円/楕円 275"/>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162577</xdr:rowOff>
    </xdr:from>
    <xdr:ext cx="762000" cy="259045"/>
    <xdr:sp macro="" textlink="">
      <xdr:nvSpPr>
        <xdr:cNvPr id="277" name="テキスト ボックス 276"/>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9" name="テキスト ボックス 27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80" name="円/楕円 279"/>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81" name="テキスト ボックス 280"/>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）から21年度にかけて大幅に悪化したが、それ以降は比率としては横ばい状態となっている。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県内平均は下回っているものの、類似団体平均・全国平均は上回っている。</a:t>
          </a:r>
          <a:endParaRPr lang="ja-JP" altLang="ja-JP" sz="1400">
            <a:effectLst/>
          </a:endParaRPr>
        </a:p>
        <a:p>
          <a:pPr rtl="0"/>
          <a:r>
            <a:rPr lang="ja-JP" altLang="ja-JP" sz="1100" b="0" i="0" baseline="0">
              <a:solidFill>
                <a:schemeClr val="dk1"/>
              </a:solidFill>
              <a:effectLst/>
              <a:latin typeface="+mn-lt"/>
              <a:ea typeface="+mn-ea"/>
              <a:cs typeface="+mn-cs"/>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88900</xdr:rowOff>
    </xdr:to>
    <xdr:cxnSp macro="">
      <xdr:nvCxnSpPr>
        <xdr:cNvPr id="313" name="直線コネクタ 312"/>
        <xdr:cNvCxnSpPr/>
      </xdr:nvCxnSpPr>
      <xdr:spPr>
        <a:xfrm>
          <a:off x="15671800" y="6596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81280</xdr:rowOff>
    </xdr:to>
    <xdr:cxnSp macro="">
      <xdr:nvCxnSpPr>
        <xdr:cNvPr id="316" name="直線コネクタ 315"/>
        <xdr:cNvCxnSpPr/>
      </xdr:nvCxnSpPr>
      <xdr:spPr>
        <a:xfrm>
          <a:off x="14782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73660</xdr:rowOff>
    </xdr:to>
    <xdr:cxnSp macro="">
      <xdr:nvCxnSpPr>
        <xdr:cNvPr id="319" name="直線コネクタ 318"/>
        <xdr:cNvCxnSpPr/>
      </xdr:nvCxnSpPr>
      <xdr:spPr>
        <a:xfrm flipV="1">
          <a:off x="13893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66040</xdr:rowOff>
    </xdr:from>
    <xdr:to>
      <xdr:col>20</xdr:col>
      <xdr:colOff>158750</xdr:colOff>
      <xdr:row>38</xdr:row>
      <xdr:rowOff>73660</xdr:rowOff>
    </xdr:to>
    <xdr:cxnSp macro="">
      <xdr:nvCxnSpPr>
        <xdr:cNvPr id="322" name="直線コネクタ 321"/>
        <xdr:cNvCxnSpPr/>
      </xdr:nvCxnSpPr>
      <xdr:spPr>
        <a:xfrm>
          <a:off x="13004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2" name="円/楕円 331"/>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3"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4" name="円/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6" name="円/楕円 335"/>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7" name="テキスト ボックス 336"/>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22860</xdr:rowOff>
    </xdr:from>
    <xdr:to>
      <xdr:col>20</xdr:col>
      <xdr:colOff>209550</xdr:colOff>
      <xdr:row>38</xdr:row>
      <xdr:rowOff>124460</xdr:rowOff>
    </xdr:to>
    <xdr:sp macro="" textlink="">
      <xdr:nvSpPr>
        <xdr:cNvPr id="338" name="円/楕円 337"/>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109237</xdr:rowOff>
    </xdr:from>
    <xdr:ext cx="762000" cy="259045"/>
    <xdr:sp macro="" textlink="">
      <xdr:nvSpPr>
        <xdr:cNvPr id="339" name="テキスト ボックス 338"/>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xdr:rowOff>
    </xdr:from>
    <xdr:to>
      <xdr:col>19</xdr:col>
      <xdr:colOff>6350</xdr:colOff>
      <xdr:row>38</xdr:row>
      <xdr:rowOff>116840</xdr:rowOff>
    </xdr:to>
    <xdr:sp macro="" textlink="">
      <xdr:nvSpPr>
        <xdr:cNvPr id="340" name="円/楕円 339"/>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101617</xdr:rowOff>
    </xdr:from>
    <xdr:ext cx="762000" cy="259045"/>
    <xdr:sp macro="" textlink="">
      <xdr:nvSpPr>
        <xdr:cNvPr id="341" name="テキスト ボックス 340"/>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公債費に係る経常収支については、</a:t>
          </a:r>
          <a:r>
            <a:rPr lang="ja-JP" altLang="en-US" sz="1100" b="0" i="0" baseline="0">
              <a:solidFill>
                <a:schemeClr val="dk1"/>
              </a:solidFill>
              <a:effectLst/>
              <a:latin typeface="+mn-lt"/>
              <a:ea typeface="+mn-ea"/>
              <a:cs typeface="+mn-cs"/>
            </a:rPr>
            <a:t>前年度から変更がなかったが、中身（元金と利子の比率）は費用である利子が大きく減少し、将来負担の軽減に繋がる元金償還額が大きく増加している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①事業の選択と集中による市債発行額の管理</a:t>
          </a:r>
          <a:endParaRPr lang="ja-JP" altLang="ja-JP" sz="1400">
            <a:effectLst/>
          </a:endParaRPr>
        </a:p>
        <a:p>
          <a:pPr rtl="0"/>
          <a:r>
            <a:rPr lang="ja-JP" altLang="ja-JP" sz="1100" b="0" i="0" baseline="0">
              <a:solidFill>
                <a:schemeClr val="dk1"/>
              </a:solidFill>
              <a:effectLst/>
              <a:latin typeface="+mn-lt"/>
              <a:ea typeface="+mn-ea"/>
              <a:cs typeface="+mn-cs"/>
            </a:rPr>
            <a:t>　②財政状況に応じた繰上償還の実施</a:t>
          </a:r>
          <a:endParaRPr lang="ja-JP" altLang="ja-JP" sz="1400">
            <a:effectLst/>
          </a:endParaRPr>
        </a:p>
        <a:p>
          <a:pPr rtl="0"/>
          <a:r>
            <a:rPr lang="ja-JP" altLang="ja-JP" sz="1100" b="0" i="0" baseline="0">
              <a:solidFill>
                <a:schemeClr val="dk1"/>
              </a:solidFill>
              <a:effectLst/>
              <a:latin typeface="+mn-lt"/>
              <a:ea typeface="+mn-ea"/>
              <a:cs typeface="+mn-cs"/>
            </a:rPr>
            <a:t>などを通じて公債費の抑制に努める。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79</xdr:row>
      <xdr:rowOff>165863</xdr:rowOff>
    </xdr:to>
    <xdr:cxnSp macro="">
      <xdr:nvCxnSpPr>
        <xdr:cNvPr id="371" name="直線コネクタ 370"/>
        <xdr:cNvCxnSpPr/>
      </xdr:nvCxnSpPr>
      <xdr:spPr>
        <a:xfrm>
          <a:off x="3987800" y="13710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35561</xdr:rowOff>
    </xdr:to>
    <xdr:cxnSp macro="">
      <xdr:nvCxnSpPr>
        <xdr:cNvPr id="374" name="直線コネクタ 373"/>
        <xdr:cNvCxnSpPr/>
      </xdr:nvCxnSpPr>
      <xdr:spPr>
        <a:xfrm flipV="1">
          <a:off x="3098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35561</xdr:rowOff>
    </xdr:from>
    <xdr:to>
      <xdr:col>4</xdr:col>
      <xdr:colOff>346075</xdr:colOff>
      <xdr:row>80</xdr:row>
      <xdr:rowOff>81280</xdr:rowOff>
    </xdr:to>
    <xdr:cxnSp macro="">
      <xdr:nvCxnSpPr>
        <xdr:cNvPr id="377" name="直線コネクタ 376"/>
        <xdr:cNvCxnSpPr/>
      </xdr:nvCxnSpPr>
      <xdr:spPr>
        <a:xfrm flipV="1">
          <a:off x="2209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81280</xdr:rowOff>
    </xdr:from>
    <xdr:to>
      <xdr:col>3</xdr:col>
      <xdr:colOff>142875</xdr:colOff>
      <xdr:row>80</xdr:row>
      <xdr:rowOff>94996</xdr:rowOff>
    </xdr:to>
    <xdr:cxnSp macro="">
      <xdr:nvCxnSpPr>
        <xdr:cNvPr id="380" name="直線コネクタ 379"/>
        <xdr:cNvCxnSpPr/>
      </xdr:nvCxnSpPr>
      <xdr:spPr>
        <a:xfrm flipV="1">
          <a:off x="1320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90" name="円/楕円 389"/>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23640</xdr:rowOff>
    </xdr:from>
    <xdr:ext cx="762000" cy="259045"/>
    <xdr:sp macro="" textlink="">
      <xdr:nvSpPr>
        <xdr:cNvPr id="391" name="公債費該当値テキスト"/>
        <xdr:cNvSpPr txBox="1"/>
      </xdr:nvSpPr>
      <xdr:spPr>
        <a:xfrm>
          <a:off x="4914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2" name="円/楕円 391"/>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3" name="テキスト ボックス 392"/>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394" name="円/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6" name="円/楕円 395"/>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7" name="テキスト ボックス 396"/>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398" name="円/楕円 397"/>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399" name="テキスト ボックス 398"/>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人件費・物件費が減少</a:t>
          </a:r>
          <a:r>
            <a:rPr lang="ja-JP" altLang="ja-JP" sz="1100" b="0" i="0" baseline="0">
              <a:solidFill>
                <a:schemeClr val="dk1"/>
              </a:solidFill>
              <a:effectLst/>
              <a:latin typeface="+mn-lt"/>
              <a:ea typeface="+mn-ea"/>
              <a:cs typeface="+mn-cs"/>
            </a:rPr>
            <a:t>したものの、それ以上に公債費以外の経常経費</a:t>
          </a:r>
          <a:r>
            <a:rPr lang="ja-JP" altLang="en-US" sz="1100" b="0" i="0" baseline="0">
              <a:solidFill>
                <a:schemeClr val="dk1"/>
              </a:solidFill>
              <a:effectLst/>
              <a:latin typeface="+mn-lt"/>
              <a:ea typeface="+mn-ea"/>
              <a:cs typeface="+mn-cs"/>
            </a:rPr>
            <a:t>、特に認定こども園への扶助費が大きく</a:t>
          </a:r>
          <a:r>
            <a:rPr lang="ja-JP" altLang="ja-JP" sz="1100" b="0" i="0" baseline="0">
              <a:solidFill>
                <a:schemeClr val="dk1"/>
              </a:solidFill>
              <a:effectLst/>
              <a:latin typeface="+mn-lt"/>
              <a:ea typeface="+mn-ea"/>
              <a:cs typeface="+mn-cs"/>
            </a:rPr>
            <a:t>増加したため、前年度比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ポイント増となった。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101854</xdr:rowOff>
    </xdr:to>
    <xdr:cxnSp macro="">
      <xdr:nvCxnSpPr>
        <xdr:cNvPr id="430" name="直線コネクタ 429"/>
        <xdr:cNvCxnSpPr/>
      </xdr:nvCxnSpPr>
      <xdr:spPr>
        <a:xfrm>
          <a:off x="15671800" y="12942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83566</xdr:rowOff>
    </xdr:to>
    <xdr:cxnSp macro="">
      <xdr:nvCxnSpPr>
        <xdr:cNvPr id="433" name="直線コネクタ 432"/>
        <xdr:cNvCxnSpPr/>
      </xdr:nvCxnSpPr>
      <xdr:spPr>
        <a:xfrm>
          <a:off x="14782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19558</xdr:rowOff>
    </xdr:to>
    <xdr:cxnSp macro="">
      <xdr:nvCxnSpPr>
        <xdr:cNvPr id="436" name="直線コネクタ 435"/>
        <xdr:cNvCxnSpPr/>
      </xdr:nvCxnSpPr>
      <xdr:spPr>
        <a:xfrm flipV="1">
          <a:off x="13893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75</xdr:row>
      <xdr:rowOff>19558</xdr:rowOff>
    </xdr:to>
    <xdr:cxnSp macro="">
      <xdr:nvCxnSpPr>
        <xdr:cNvPr id="439" name="直線コネクタ 438"/>
        <xdr:cNvCxnSpPr/>
      </xdr:nvCxnSpPr>
      <xdr:spPr>
        <a:xfrm>
          <a:off x="13004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9" name="円/楕円 448"/>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50"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1" name="円/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53" name="円/楕円 452"/>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4" name="テキスト ボックス 453"/>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5" name="円/楕円 454"/>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6" name="テキスト ボックス 455"/>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7" name="円/楕円 456"/>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58" name="テキスト ボックス 457"/>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25578</xdr:rowOff>
    </xdr:from>
    <xdr:to>
      <xdr:col>4</xdr:col>
      <xdr:colOff>1117600</xdr:colOff>
      <xdr:row>18</xdr:row>
      <xdr:rowOff>48781</xdr:rowOff>
    </xdr:to>
    <xdr:cxnSp macro="">
      <xdr:nvCxnSpPr>
        <xdr:cNvPr id="50" name="直線コネクタ 49"/>
        <xdr:cNvCxnSpPr/>
      </xdr:nvCxnSpPr>
      <xdr:spPr bwMode="auto">
        <a:xfrm>
          <a:off x="5003800" y="3159303"/>
          <a:ext cx="6477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25578</xdr:rowOff>
    </xdr:from>
    <xdr:to>
      <xdr:col>4</xdr:col>
      <xdr:colOff>469900</xdr:colOff>
      <xdr:row>18</xdr:row>
      <xdr:rowOff>48819</xdr:rowOff>
    </xdr:to>
    <xdr:cxnSp macro="">
      <xdr:nvCxnSpPr>
        <xdr:cNvPr id="53" name="直線コネクタ 52"/>
        <xdr:cNvCxnSpPr/>
      </xdr:nvCxnSpPr>
      <xdr:spPr bwMode="auto">
        <a:xfrm flipV="1">
          <a:off x="4305300" y="3159303"/>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19406</xdr:rowOff>
    </xdr:from>
    <xdr:to>
      <xdr:col>3</xdr:col>
      <xdr:colOff>904875</xdr:colOff>
      <xdr:row>18</xdr:row>
      <xdr:rowOff>48819</xdr:rowOff>
    </xdr:to>
    <xdr:cxnSp macro="">
      <xdr:nvCxnSpPr>
        <xdr:cNvPr id="56" name="直線コネクタ 55"/>
        <xdr:cNvCxnSpPr/>
      </xdr:nvCxnSpPr>
      <xdr:spPr bwMode="auto">
        <a:xfrm>
          <a:off x="3606800" y="3153131"/>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113932</xdr:rowOff>
    </xdr:from>
    <xdr:to>
      <xdr:col>3</xdr:col>
      <xdr:colOff>206375</xdr:colOff>
      <xdr:row>18</xdr:row>
      <xdr:rowOff>19406</xdr:rowOff>
    </xdr:to>
    <xdr:cxnSp macro="">
      <xdr:nvCxnSpPr>
        <xdr:cNvPr id="59" name="直線コネクタ 58"/>
        <xdr:cNvCxnSpPr/>
      </xdr:nvCxnSpPr>
      <xdr:spPr bwMode="auto">
        <a:xfrm>
          <a:off x="2908300" y="3076207"/>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169431</xdr:rowOff>
    </xdr:from>
    <xdr:to>
      <xdr:col>5</xdr:col>
      <xdr:colOff>34925</xdr:colOff>
      <xdr:row>18</xdr:row>
      <xdr:rowOff>99581</xdr:rowOff>
    </xdr:to>
    <xdr:sp macro="" textlink="">
      <xdr:nvSpPr>
        <xdr:cNvPr id="69" name="円/楕円 68"/>
        <xdr:cNvSpPr/>
      </xdr:nvSpPr>
      <xdr:spPr bwMode="auto">
        <a:xfrm>
          <a:off x="56007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141508</xdr:rowOff>
    </xdr:from>
    <xdr:ext cx="762000" cy="259045"/>
    <xdr:sp macro="" textlink="">
      <xdr:nvSpPr>
        <xdr:cNvPr id="70" name="人口1人当たり決算額の推移該当値テキスト130"/>
        <xdr:cNvSpPr txBox="1"/>
      </xdr:nvSpPr>
      <xdr:spPr>
        <a:xfrm>
          <a:off x="5740400" y="310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146228</xdr:rowOff>
    </xdr:from>
    <xdr:to>
      <xdr:col>4</xdr:col>
      <xdr:colOff>520700</xdr:colOff>
      <xdr:row>18</xdr:row>
      <xdr:rowOff>76378</xdr:rowOff>
    </xdr:to>
    <xdr:sp macro="" textlink="">
      <xdr:nvSpPr>
        <xdr:cNvPr id="71" name="円/楕円 70"/>
        <xdr:cNvSpPr/>
      </xdr:nvSpPr>
      <xdr:spPr bwMode="auto">
        <a:xfrm>
          <a:off x="4953000" y="310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61155</xdr:rowOff>
    </xdr:from>
    <xdr:ext cx="736600" cy="259045"/>
    <xdr:sp macro="" textlink="">
      <xdr:nvSpPr>
        <xdr:cNvPr id="72" name="テキスト ボックス 71"/>
        <xdr:cNvSpPr txBox="1"/>
      </xdr:nvSpPr>
      <xdr:spPr>
        <a:xfrm>
          <a:off x="4622800" y="319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169469</xdr:rowOff>
    </xdr:from>
    <xdr:to>
      <xdr:col>3</xdr:col>
      <xdr:colOff>955675</xdr:colOff>
      <xdr:row>18</xdr:row>
      <xdr:rowOff>99619</xdr:rowOff>
    </xdr:to>
    <xdr:sp macro="" textlink="">
      <xdr:nvSpPr>
        <xdr:cNvPr id="73" name="円/楕円 72"/>
        <xdr:cNvSpPr/>
      </xdr:nvSpPr>
      <xdr:spPr bwMode="auto">
        <a:xfrm>
          <a:off x="4254500" y="31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84396</xdr:rowOff>
    </xdr:from>
    <xdr:ext cx="762000" cy="259045"/>
    <xdr:sp macro="" textlink="">
      <xdr:nvSpPr>
        <xdr:cNvPr id="74" name="テキスト ボックス 73"/>
        <xdr:cNvSpPr txBox="1"/>
      </xdr:nvSpPr>
      <xdr:spPr>
        <a:xfrm>
          <a:off x="3924300" y="32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140056</xdr:rowOff>
    </xdr:from>
    <xdr:to>
      <xdr:col>3</xdr:col>
      <xdr:colOff>257175</xdr:colOff>
      <xdr:row>18</xdr:row>
      <xdr:rowOff>70206</xdr:rowOff>
    </xdr:to>
    <xdr:sp macro="" textlink="">
      <xdr:nvSpPr>
        <xdr:cNvPr id="75" name="円/楕円 74"/>
        <xdr:cNvSpPr/>
      </xdr:nvSpPr>
      <xdr:spPr bwMode="auto">
        <a:xfrm>
          <a:off x="3556000" y="310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54983</xdr:rowOff>
    </xdr:from>
    <xdr:ext cx="762000" cy="259045"/>
    <xdr:sp macro="" textlink="">
      <xdr:nvSpPr>
        <xdr:cNvPr id="76" name="テキスト ボックス 75"/>
        <xdr:cNvSpPr txBox="1"/>
      </xdr:nvSpPr>
      <xdr:spPr>
        <a:xfrm>
          <a:off x="3225800" y="31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63132</xdr:rowOff>
    </xdr:from>
    <xdr:to>
      <xdr:col>2</xdr:col>
      <xdr:colOff>692150</xdr:colOff>
      <xdr:row>17</xdr:row>
      <xdr:rowOff>164732</xdr:rowOff>
    </xdr:to>
    <xdr:sp macro="" textlink="">
      <xdr:nvSpPr>
        <xdr:cNvPr id="77" name="円/楕円 76"/>
        <xdr:cNvSpPr/>
      </xdr:nvSpPr>
      <xdr:spPr bwMode="auto">
        <a:xfrm>
          <a:off x="2857500" y="3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149509</xdr:rowOff>
    </xdr:from>
    <xdr:ext cx="762000" cy="259045"/>
    <xdr:sp macro="" textlink="">
      <xdr:nvSpPr>
        <xdr:cNvPr id="78" name="テキスト ボックス 77"/>
        <xdr:cNvSpPr txBox="1"/>
      </xdr:nvSpPr>
      <xdr:spPr>
        <a:xfrm>
          <a:off x="25273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51529</xdr:rowOff>
    </xdr:from>
    <xdr:to>
      <xdr:col>4</xdr:col>
      <xdr:colOff>1117600</xdr:colOff>
      <xdr:row>37</xdr:row>
      <xdr:rowOff>265630</xdr:rowOff>
    </xdr:to>
    <xdr:cxnSp macro="">
      <xdr:nvCxnSpPr>
        <xdr:cNvPr id="108" name="直線コネクタ 107"/>
        <xdr:cNvCxnSpPr/>
      </xdr:nvCxnSpPr>
      <xdr:spPr bwMode="auto">
        <a:xfrm flipV="1">
          <a:off x="5651500" y="6318979"/>
          <a:ext cx="0" cy="10713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237707</xdr:rowOff>
    </xdr:from>
    <xdr:ext cx="762000" cy="259045"/>
    <xdr:sp macro="" textlink="">
      <xdr:nvSpPr>
        <xdr:cNvPr id="109" name="人口1人当たり決算額の推移最小値テキスト445"/>
        <xdr:cNvSpPr txBox="1"/>
      </xdr:nvSpPr>
      <xdr:spPr>
        <a:xfrm>
          <a:off x="5740400" y="73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265630</xdr:rowOff>
    </xdr:from>
    <xdr:to>
      <xdr:col>5</xdr:col>
      <xdr:colOff>73025</xdr:colOff>
      <xdr:row>37</xdr:row>
      <xdr:rowOff>265630</xdr:rowOff>
    </xdr:to>
    <xdr:cxnSp macro="">
      <xdr:nvCxnSpPr>
        <xdr:cNvPr id="110" name="直線コネクタ 109"/>
        <xdr:cNvCxnSpPr/>
      </xdr:nvCxnSpPr>
      <xdr:spPr bwMode="auto">
        <a:xfrm>
          <a:off x="5562600" y="7390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137906</xdr:rowOff>
    </xdr:from>
    <xdr:ext cx="762000" cy="259045"/>
    <xdr:sp macro="" textlink="">
      <xdr:nvSpPr>
        <xdr:cNvPr id="111" name="人口1人当たり決算額の推移最大値テキスト445"/>
        <xdr:cNvSpPr txBox="1"/>
      </xdr:nvSpPr>
      <xdr:spPr>
        <a:xfrm>
          <a:off x="5740400" y="60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34</xdr:row>
      <xdr:rowOff>51529</xdr:rowOff>
    </xdr:from>
    <xdr:to>
      <xdr:col>5</xdr:col>
      <xdr:colOff>73025</xdr:colOff>
      <xdr:row>34</xdr:row>
      <xdr:rowOff>51529</xdr:rowOff>
    </xdr:to>
    <xdr:cxnSp macro="">
      <xdr:nvCxnSpPr>
        <xdr:cNvPr id="112" name="直線コネクタ 111"/>
        <xdr:cNvCxnSpPr/>
      </xdr:nvCxnSpPr>
      <xdr:spPr bwMode="auto">
        <a:xfrm>
          <a:off x="5562600" y="6318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51529</xdr:rowOff>
    </xdr:from>
    <xdr:to>
      <xdr:col>4</xdr:col>
      <xdr:colOff>1117600</xdr:colOff>
      <xdr:row>34</xdr:row>
      <xdr:rowOff>121220</xdr:rowOff>
    </xdr:to>
    <xdr:cxnSp macro="">
      <xdr:nvCxnSpPr>
        <xdr:cNvPr id="113" name="直線コネクタ 112"/>
        <xdr:cNvCxnSpPr/>
      </xdr:nvCxnSpPr>
      <xdr:spPr bwMode="auto">
        <a:xfrm flipV="1">
          <a:off x="5003800" y="6318979"/>
          <a:ext cx="647700" cy="69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230504</xdr:rowOff>
    </xdr:from>
    <xdr:ext cx="762000" cy="259045"/>
    <xdr:sp macro="" textlink="">
      <xdr:nvSpPr>
        <xdr:cNvPr id="114" name="人口1人当たり決算額の推移平均値テキスト445"/>
        <xdr:cNvSpPr txBox="1"/>
      </xdr:nvSpPr>
      <xdr:spPr>
        <a:xfrm>
          <a:off x="5740400" y="6840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258427</xdr:rowOff>
    </xdr:from>
    <xdr:to>
      <xdr:col>5</xdr:col>
      <xdr:colOff>34925</xdr:colOff>
      <xdr:row>36</xdr:row>
      <xdr:rowOff>17127</xdr:rowOff>
    </xdr:to>
    <xdr:sp macro="" textlink="">
      <xdr:nvSpPr>
        <xdr:cNvPr id="115" name="フローチャート : 判断 114"/>
        <xdr:cNvSpPr/>
      </xdr:nvSpPr>
      <xdr:spPr bwMode="auto">
        <a:xfrm>
          <a:off x="5600700" y="6868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42385</xdr:rowOff>
    </xdr:from>
    <xdr:to>
      <xdr:col>4</xdr:col>
      <xdr:colOff>469900</xdr:colOff>
      <xdr:row>34</xdr:row>
      <xdr:rowOff>121220</xdr:rowOff>
    </xdr:to>
    <xdr:cxnSp macro="">
      <xdr:nvCxnSpPr>
        <xdr:cNvPr id="116" name="直線コネクタ 115"/>
        <xdr:cNvCxnSpPr/>
      </xdr:nvCxnSpPr>
      <xdr:spPr bwMode="auto">
        <a:xfrm>
          <a:off x="4305300" y="6309835"/>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327953</xdr:rowOff>
    </xdr:from>
    <xdr:ext cx="736600" cy="259045"/>
    <xdr:sp macro="" textlink="">
      <xdr:nvSpPr>
        <xdr:cNvPr id="118" name="テキスト ボックス 117"/>
        <xdr:cNvSpPr txBox="1"/>
      </xdr:nvSpPr>
      <xdr:spPr>
        <a:xfrm>
          <a:off x="4622800" y="69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322061</xdr:rowOff>
    </xdr:from>
    <xdr:to>
      <xdr:col>3</xdr:col>
      <xdr:colOff>904875</xdr:colOff>
      <xdr:row>34</xdr:row>
      <xdr:rowOff>42385</xdr:rowOff>
    </xdr:to>
    <xdr:cxnSp macro="">
      <xdr:nvCxnSpPr>
        <xdr:cNvPr id="119" name="直線コネクタ 118"/>
        <xdr:cNvCxnSpPr/>
      </xdr:nvCxnSpPr>
      <xdr:spPr bwMode="auto">
        <a:xfrm>
          <a:off x="3606800" y="6246611"/>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264859</xdr:rowOff>
    </xdr:from>
    <xdr:ext cx="762000" cy="259045"/>
    <xdr:sp macro="" textlink="">
      <xdr:nvSpPr>
        <xdr:cNvPr id="121" name="テキスト ボックス 120"/>
        <xdr:cNvSpPr txBox="1"/>
      </xdr:nvSpPr>
      <xdr:spPr>
        <a:xfrm>
          <a:off x="3924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249562</xdr:rowOff>
    </xdr:from>
    <xdr:to>
      <xdr:col>3</xdr:col>
      <xdr:colOff>206375</xdr:colOff>
      <xdr:row>33</xdr:row>
      <xdr:rowOff>322061</xdr:rowOff>
    </xdr:to>
    <xdr:cxnSp macro="">
      <xdr:nvCxnSpPr>
        <xdr:cNvPr id="122" name="直線コネクタ 121"/>
        <xdr:cNvCxnSpPr/>
      </xdr:nvCxnSpPr>
      <xdr:spPr bwMode="auto">
        <a:xfrm>
          <a:off x="2908300" y="6174112"/>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234978</xdr:rowOff>
    </xdr:from>
    <xdr:ext cx="762000" cy="259045"/>
    <xdr:sp macro="" textlink="">
      <xdr:nvSpPr>
        <xdr:cNvPr id="124" name="テキスト ボックス 123"/>
        <xdr:cNvSpPr txBox="1"/>
      </xdr:nvSpPr>
      <xdr:spPr>
        <a:xfrm>
          <a:off x="32258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189617</xdr:rowOff>
    </xdr:from>
    <xdr:ext cx="762000" cy="259045"/>
    <xdr:sp macro="" textlink="">
      <xdr:nvSpPr>
        <xdr:cNvPr id="126" name="テキスト ボックス 125"/>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729</xdr:rowOff>
    </xdr:from>
    <xdr:to>
      <xdr:col>5</xdr:col>
      <xdr:colOff>34925</xdr:colOff>
      <xdr:row>34</xdr:row>
      <xdr:rowOff>102329</xdr:rowOff>
    </xdr:to>
    <xdr:sp macro="" textlink="">
      <xdr:nvSpPr>
        <xdr:cNvPr id="132" name="円/楕円 131"/>
        <xdr:cNvSpPr/>
      </xdr:nvSpPr>
      <xdr:spPr bwMode="auto">
        <a:xfrm>
          <a:off x="5600700" y="626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290306</xdr:rowOff>
    </xdr:from>
    <xdr:ext cx="762000" cy="259045"/>
    <xdr:sp macro="" textlink="">
      <xdr:nvSpPr>
        <xdr:cNvPr id="133" name="人口1人当たり決算額の推移該当値テキスト445"/>
        <xdr:cNvSpPr txBox="1"/>
      </xdr:nvSpPr>
      <xdr:spPr>
        <a:xfrm>
          <a:off x="5740400" y="62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70420</xdr:rowOff>
    </xdr:from>
    <xdr:to>
      <xdr:col>4</xdr:col>
      <xdr:colOff>520700</xdr:colOff>
      <xdr:row>34</xdr:row>
      <xdr:rowOff>172020</xdr:rowOff>
    </xdr:to>
    <xdr:sp macro="" textlink="">
      <xdr:nvSpPr>
        <xdr:cNvPr id="134" name="円/楕円 133"/>
        <xdr:cNvSpPr/>
      </xdr:nvSpPr>
      <xdr:spPr bwMode="auto">
        <a:xfrm>
          <a:off x="4953000" y="633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182197</xdr:rowOff>
    </xdr:from>
    <xdr:ext cx="736600" cy="259045"/>
    <xdr:sp macro="" textlink="">
      <xdr:nvSpPr>
        <xdr:cNvPr id="135" name="テキスト ボックス 134"/>
        <xdr:cNvSpPr txBox="1"/>
      </xdr:nvSpPr>
      <xdr:spPr>
        <a:xfrm>
          <a:off x="4622800" y="610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334485</xdr:rowOff>
    </xdr:from>
    <xdr:to>
      <xdr:col>3</xdr:col>
      <xdr:colOff>955675</xdr:colOff>
      <xdr:row>34</xdr:row>
      <xdr:rowOff>93185</xdr:rowOff>
    </xdr:to>
    <xdr:sp macro="" textlink="">
      <xdr:nvSpPr>
        <xdr:cNvPr id="136" name="円/楕円 135"/>
        <xdr:cNvSpPr/>
      </xdr:nvSpPr>
      <xdr:spPr bwMode="auto">
        <a:xfrm>
          <a:off x="4254500" y="625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103362</xdr:rowOff>
    </xdr:from>
    <xdr:ext cx="762000" cy="259045"/>
    <xdr:sp macro="" textlink="">
      <xdr:nvSpPr>
        <xdr:cNvPr id="137" name="テキスト ボックス 136"/>
        <xdr:cNvSpPr txBox="1"/>
      </xdr:nvSpPr>
      <xdr:spPr>
        <a:xfrm>
          <a:off x="3924300" y="602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271261</xdr:rowOff>
    </xdr:from>
    <xdr:to>
      <xdr:col>3</xdr:col>
      <xdr:colOff>257175</xdr:colOff>
      <xdr:row>34</xdr:row>
      <xdr:rowOff>29961</xdr:rowOff>
    </xdr:to>
    <xdr:sp macro="" textlink="">
      <xdr:nvSpPr>
        <xdr:cNvPr id="138" name="円/楕円 137"/>
        <xdr:cNvSpPr/>
      </xdr:nvSpPr>
      <xdr:spPr bwMode="auto">
        <a:xfrm>
          <a:off x="3556000" y="619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40138</xdr:rowOff>
    </xdr:from>
    <xdr:ext cx="762000" cy="259045"/>
    <xdr:sp macro="" textlink="">
      <xdr:nvSpPr>
        <xdr:cNvPr id="139" name="テキスト ボックス 138"/>
        <xdr:cNvSpPr txBox="1"/>
      </xdr:nvSpPr>
      <xdr:spPr>
        <a:xfrm>
          <a:off x="3225800" y="59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198762</xdr:rowOff>
    </xdr:from>
    <xdr:to>
      <xdr:col>2</xdr:col>
      <xdr:colOff>692150</xdr:colOff>
      <xdr:row>33</xdr:row>
      <xdr:rowOff>300362</xdr:rowOff>
    </xdr:to>
    <xdr:sp macro="" textlink="">
      <xdr:nvSpPr>
        <xdr:cNvPr id="140" name="円/楕円 139"/>
        <xdr:cNvSpPr/>
      </xdr:nvSpPr>
      <xdr:spPr bwMode="auto">
        <a:xfrm>
          <a:off x="2857500" y="61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139089</xdr:rowOff>
    </xdr:from>
    <xdr:ext cx="762000" cy="259045"/>
    <xdr:sp macro="" textlink="">
      <xdr:nvSpPr>
        <xdr:cNvPr id="141" name="テキスト ボックス 140"/>
        <xdr:cNvSpPr txBox="1"/>
      </xdr:nvSpPr>
      <xdr:spPr>
        <a:xfrm>
          <a:off x="2527300" y="58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162370</xdr:rowOff>
    </xdr:from>
    <xdr:to>
      <xdr:col>6</xdr:col>
      <xdr:colOff>511175</xdr:colOff>
      <xdr:row>36</xdr:row>
      <xdr:rowOff>148006</xdr:rowOff>
    </xdr:to>
    <xdr:cxnSp macro="">
      <xdr:nvCxnSpPr>
        <xdr:cNvPr id="61" name="直線コネクタ 60"/>
        <xdr:cNvCxnSpPr/>
      </xdr:nvCxnSpPr>
      <xdr:spPr>
        <a:xfrm>
          <a:off x="3797300" y="6163120"/>
          <a:ext cx="8382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133795</xdr:rowOff>
    </xdr:from>
    <xdr:to>
      <xdr:col>5</xdr:col>
      <xdr:colOff>358775</xdr:colOff>
      <xdr:row>35</xdr:row>
      <xdr:rowOff>162370</xdr:rowOff>
    </xdr:to>
    <xdr:cxnSp macro="">
      <xdr:nvCxnSpPr>
        <xdr:cNvPr id="64" name="直線コネクタ 63"/>
        <xdr:cNvCxnSpPr/>
      </xdr:nvCxnSpPr>
      <xdr:spPr>
        <a:xfrm>
          <a:off x="2908300" y="6134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37478</xdr:rowOff>
    </xdr:from>
    <xdr:to>
      <xdr:col>4</xdr:col>
      <xdr:colOff>155575</xdr:colOff>
      <xdr:row>35</xdr:row>
      <xdr:rowOff>133795</xdr:rowOff>
    </xdr:to>
    <xdr:cxnSp macro="">
      <xdr:nvCxnSpPr>
        <xdr:cNvPr id="67" name="直線コネクタ 66"/>
        <xdr:cNvCxnSpPr/>
      </xdr:nvCxnSpPr>
      <xdr:spPr>
        <a:xfrm>
          <a:off x="2019300" y="6038228"/>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37478</xdr:rowOff>
    </xdr:from>
    <xdr:to>
      <xdr:col>2</xdr:col>
      <xdr:colOff>638175</xdr:colOff>
      <xdr:row>35</xdr:row>
      <xdr:rowOff>65977</xdr:rowOff>
    </xdr:to>
    <xdr:cxnSp macro="">
      <xdr:nvCxnSpPr>
        <xdr:cNvPr id="70" name="直線コネクタ 69"/>
        <xdr:cNvCxnSpPr/>
      </xdr:nvCxnSpPr>
      <xdr:spPr>
        <a:xfrm flipV="1">
          <a:off x="1130300" y="60382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97206</xdr:rowOff>
    </xdr:from>
    <xdr:to>
      <xdr:col>6</xdr:col>
      <xdr:colOff>561975</xdr:colOff>
      <xdr:row>37</xdr:row>
      <xdr:rowOff>27356</xdr:rowOff>
    </xdr:to>
    <xdr:sp macro="" textlink="">
      <xdr:nvSpPr>
        <xdr:cNvPr id="80" name="円/楕円 79"/>
        <xdr:cNvSpPr/>
      </xdr:nvSpPr>
      <xdr:spPr>
        <a:xfrm>
          <a:off x="45847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75633</xdr:rowOff>
    </xdr:from>
    <xdr:ext cx="534377" cy="259045"/>
    <xdr:sp macro="" textlink="">
      <xdr:nvSpPr>
        <xdr:cNvPr id="81" name="人件費該当値テキスト"/>
        <xdr:cNvSpPr txBox="1"/>
      </xdr:nvSpPr>
      <xdr:spPr>
        <a:xfrm>
          <a:off x="4686300" y="62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111570</xdr:rowOff>
    </xdr:from>
    <xdr:to>
      <xdr:col>5</xdr:col>
      <xdr:colOff>409575</xdr:colOff>
      <xdr:row>36</xdr:row>
      <xdr:rowOff>41720</xdr:rowOff>
    </xdr:to>
    <xdr:sp macro="" textlink="">
      <xdr:nvSpPr>
        <xdr:cNvPr id="82" name="円/楕円 81"/>
        <xdr:cNvSpPr/>
      </xdr:nvSpPr>
      <xdr:spPr>
        <a:xfrm>
          <a:off x="3746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32847</xdr:rowOff>
    </xdr:from>
    <xdr:ext cx="534377" cy="259045"/>
    <xdr:sp macro="" textlink="">
      <xdr:nvSpPr>
        <xdr:cNvPr id="83" name="テキスト ボックス 82"/>
        <xdr:cNvSpPr txBox="1"/>
      </xdr:nvSpPr>
      <xdr:spPr>
        <a:xfrm>
          <a:off x="3530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82995</xdr:rowOff>
    </xdr:from>
    <xdr:to>
      <xdr:col>4</xdr:col>
      <xdr:colOff>206375</xdr:colOff>
      <xdr:row>36</xdr:row>
      <xdr:rowOff>13145</xdr:rowOff>
    </xdr:to>
    <xdr:sp macro="" textlink="">
      <xdr:nvSpPr>
        <xdr:cNvPr id="84" name="円/楕円 83"/>
        <xdr:cNvSpPr/>
      </xdr:nvSpPr>
      <xdr:spPr>
        <a:xfrm>
          <a:off x="2857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4272</xdr:rowOff>
    </xdr:from>
    <xdr:ext cx="534377" cy="259045"/>
    <xdr:sp macro="" textlink="">
      <xdr:nvSpPr>
        <xdr:cNvPr id="85" name="テキスト ボックス 84"/>
        <xdr:cNvSpPr txBox="1"/>
      </xdr:nvSpPr>
      <xdr:spPr>
        <a:xfrm>
          <a:off x="2641111" y="61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158128</xdr:rowOff>
    </xdr:from>
    <xdr:to>
      <xdr:col>3</xdr:col>
      <xdr:colOff>3175</xdr:colOff>
      <xdr:row>35</xdr:row>
      <xdr:rowOff>88278</xdr:rowOff>
    </xdr:to>
    <xdr:sp macro="" textlink="">
      <xdr:nvSpPr>
        <xdr:cNvPr id="86" name="円/楕円 85"/>
        <xdr:cNvSpPr/>
      </xdr:nvSpPr>
      <xdr:spPr>
        <a:xfrm>
          <a:off x="1968500" y="59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79405</xdr:rowOff>
    </xdr:from>
    <xdr:ext cx="534377" cy="259045"/>
    <xdr:sp macro="" textlink="">
      <xdr:nvSpPr>
        <xdr:cNvPr id="87" name="テキスト ボックス 86"/>
        <xdr:cNvSpPr txBox="1"/>
      </xdr:nvSpPr>
      <xdr:spPr>
        <a:xfrm>
          <a:off x="1752111" y="6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15177</xdr:rowOff>
    </xdr:from>
    <xdr:to>
      <xdr:col>1</xdr:col>
      <xdr:colOff>485775</xdr:colOff>
      <xdr:row>35</xdr:row>
      <xdr:rowOff>116777</xdr:rowOff>
    </xdr:to>
    <xdr:sp macro="" textlink="">
      <xdr:nvSpPr>
        <xdr:cNvPr id="88" name="円/楕円 87"/>
        <xdr:cNvSpPr/>
      </xdr:nvSpPr>
      <xdr:spPr>
        <a:xfrm>
          <a:off x="1079500" y="6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107904</xdr:rowOff>
    </xdr:from>
    <xdr:ext cx="534377" cy="259045"/>
    <xdr:sp macro="" textlink="">
      <xdr:nvSpPr>
        <xdr:cNvPr id="89" name="テキスト ボックス 88"/>
        <xdr:cNvSpPr txBox="1"/>
      </xdr:nvSpPr>
      <xdr:spPr>
        <a:xfrm>
          <a:off x="863111" y="6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15243</xdr:rowOff>
    </xdr:from>
    <xdr:to>
      <xdr:col>6</xdr:col>
      <xdr:colOff>511175</xdr:colOff>
      <xdr:row>56</xdr:row>
      <xdr:rowOff>34577</xdr:rowOff>
    </xdr:to>
    <xdr:cxnSp macro="">
      <xdr:nvCxnSpPr>
        <xdr:cNvPr id="121" name="直線コネクタ 120"/>
        <xdr:cNvCxnSpPr/>
      </xdr:nvCxnSpPr>
      <xdr:spPr>
        <a:xfrm>
          <a:off x="3797300" y="9616443"/>
          <a:ext cx="8382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15243</xdr:rowOff>
    </xdr:from>
    <xdr:to>
      <xdr:col>5</xdr:col>
      <xdr:colOff>358775</xdr:colOff>
      <xdr:row>56</xdr:row>
      <xdr:rowOff>134900</xdr:rowOff>
    </xdr:to>
    <xdr:cxnSp macro="">
      <xdr:nvCxnSpPr>
        <xdr:cNvPr id="124" name="直線コネクタ 123"/>
        <xdr:cNvCxnSpPr/>
      </xdr:nvCxnSpPr>
      <xdr:spPr>
        <a:xfrm flipV="1">
          <a:off x="2908300" y="9616443"/>
          <a:ext cx="889000" cy="1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134900</xdr:rowOff>
    </xdr:from>
    <xdr:to>
      <xdr:col>4</xdr:col>
      <xdr:colOff>155575</xdr:colOff>
      <xdr:row>56</xdr:row>
      <xdr:rowOff>137773</xdr:rowOff>
    </xdr:to>
    <xdr:cxnSp macro="">
      <xdr:nvCxnSpPr>
        <xdr:cNvPr id="127" name="直線コネクタ 126"/>
        <xdr:cNvCxnSpPr/>
      </xdr:nvCxnSpPr>
      <xdr:spPr>
        <a:xfrm flipV="1">
          <a:off x="2019300" y="973610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106128</xdr:rowOff>
    </xdr:from>
    <xdr:to>
      <xdr:col>2</xdr:col>
      <xdr:colOff>638175</xdr:colOff>
      <xdr:row>56</xdr:row>
      <xdr:rowOff>137773</xdr:rowOff>
    </xdr:to>
    <xdr:cxnSp macro="">
      <xdr:nvCxnSpPr>
        <xdr:cNvPr id="130" name="直線コネクタ 129"/>
        <xdr:cNvCxnSpPr/>
      </xdr:nvCxnSpPr>
      <xdr:spPr>
        <a:xfrm>
          <a:off x="1130300" y="9707328"/>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155227</xdr:rowOff>
    </xdr:from>
    <xdr:to>
      <xdr:col>6</xdr:col>
      <xdr:colOff>561975</xdr:colOff>
      <xdr:row>56</xdr:row>
      <xdr:rowOff>85377</xdr:rowOff>
    </xdr:to>
    <xdr:sp macro="" textlink="">
      <xdr:nvSpPr>
        <xdr:cNvPr id="140" name="円/楕円 139"/>
        <xdr:cNvSpPr/>
      </xdr:nvSpPr>
      <xdr:spPr>
        <a:xfrm>
          <a:off x="4584700" y="95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133654</xdr:rowOff>
    </xdr:from>
    <xdr:ext cx="534377" cy="259045"/>
    <xdr:sp macro="" textlink="">
      <xdr:nvSpPr>
        <xdr:cNvPr id="141" name="物件費該当値テキスト"/>
        <xdr:cNvSpPr txBox="1"/>
      </xdr:nvSpPr>
      <xdr:spPr>
        <a:xfrm>
          <a:off x="4686300" y="95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135893</xdr:rowOff>
    </xdr:from>
    <xdr:to>
      <xdr:col>5</xdr:col>
      <xdr:colOff>409575</xdr:colOff>
      <xdr:row>56</xdr:row>
      <xdr:rowOff>66043</xdr:rowOff>
    </xdr:to>
    <xdr:sp macro="" textlink="">
      <xdr:nvSpPr>
        <xdr:cNvPr id="142" name="円/楕円 141"/>
        <xdr:cNvSpPr/>
      </xdr:nvSpPr>
      <xdr:spPr>
        <a:xfrm>
          <a:off x="3746500" y="9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57170</xdr:rowOff>
    </xdr:from>
    <xdr:ext cx="534377" cy="259045"/>
    <xdr:sp macro="" textlink="">
      <xdr:nvSpPr>
        <xdr:cNvPr id="143" name="テキスト ボックス 142"/>
        <xdr:cNvSpPr txBox="1"/>
      </xdr:nvSpPr>
      <xdr:spPr>
        <a:xfrm>
          <a:off x="3530111" y="9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84100</xdr:rowOff>
    </xdr:from>
    <xdr:to>
      <xdr:col>4</xdr:col>
      <xdr:colOff>206375</xdr:colOff>
      <xdr:row>57</xdr:row>
      <xdr:rowOff>14250</xdr:rowOff>
    </xdr:to>
    <xdr:sp macro="" textlink="">
      <xdr:nvSpPr>
        <xdr:cNvPr id="144" name="円/楕円 143"/>
        <xdr:cNvSpPr/>
      </xdr:nvSpPr>
      <xdr:spPr>
        <a:xfrm>
          <a:off x="28575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5377</xdr:rowOff>
    </xdr:from>
    <xdr:ext cx="534377" cy="259045"/>
    <xdr:sp macro="" textlink="">
      <xdr:nvSpPr>
        <xdr:cNvPr id="145" name="テキスト ボックス 144"/>
        <xdr:cNvSpPr txBox="1"/>
      </xdr:nvSpPr>
      <xdr:spPr>
        <a:xfrm>
          <a:off x="2641111"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86973</xdr:rowOff>
    </xdr:from>
    <xdr:to>
      <xdr:col>3</xdr:col>
      <xdr:colOff>3175</xdr:colOff>
      <xdr:row>57</xdr:row>
      <xdr:rowOff>17123</xdr:rowOff>
    </xdr:to>
    <xdr:sp macro="" textlink="">
      <xdr:nvSpPr>
        <xdr:cNvPr id="146" name="円/楕円 145"/>
        <xdr:cNvSpPr/>
      </xdr:nvSpPr>
      <xdr:spPr>
        <a:xfrm>
          <a:off x="1968500" y="96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8250</xdr:rowOff>
    </xdr:from>
    <xdr:ext cx="534377" cy="259045"/>
    <xdr:sp macro="" textlink="">
      <xdr:nvSpPr>
        <xdr:cNvPr id="147" name="テキスト ボックス 146"/>
        <xdr:cNvSpPr txBox="1"/>
      </xdr:nvSpPr>
      <xdr:spPr>
        <a:xfrm>
          <a:off x="1752111" y="97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55328</xdr:rowOff>
    </xdr:from>
    <xdr:to>
      <xdr:col>1</xdr:col>
      <xdr:colOff>485775</xdr:colOff>
      <xdr:row>56</xdr:row>
      <xdr:rowOff>156928</xdr:rowOff>
    </xdr:to>
    <xdr:sp macro="" textlink="">
      <xdr:nvSpPr>
        <xdr:cNvPr id="148" name="円/楕円 147"/>
        <xdr:cNvSpPr/>
      </xdr:nvSpPr>
      <xdr:spPr>
        <a:xfrm>
          <a:off x="1079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148055</xdr:rowOff>
    </xdr:from>
    <xdr:ext cx="534377" cy="259045"/>
    <xdr:sp macro="" textlink="">
      <xdr:nvSpPr>
        <xdr:cNvPr id="149" name="テキスト ボックス 148"/>
        <xdr:cNvSpPr txBox="1"/>
      </xdr:nvSpPr>
      <xdr:spPr>
        <a:xfrm>
          <a:off x="863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101981</xdr:rowOff>
    </xdr:from>
    <xdr:to>
      <xdr:col>6</xdr:col>
      <xdr:colOff>511175</xdr:colOff>
      <xdr:row>76</xdr:row>
      <xdr:rowOff>157824</xdr:rowOff>
    </xdr:to>
    <xdr:cxnSp macro="">
      <xdr:nvCxnSpPr>
        <xdr:cNvPr id="180" name="直線コネクタ 179"/>
        <xdr:cNvCxnSpPr/>
      </xdr:nvCxnSpPr>
      <xdr:spPr>
        <a:xfrm>
          <a:off x="3797300" y="13132181"/>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101981</xdr:rowOff>
    </xdr:from>
    <xdr:to>
      <xdr:col>5</xdr:col>
      <xdr:colOff>358775</xdr:colOff>
      <xdr:row>77</xdr:row>
      <xdr:rowOff>76181</xdr:rowOff>
    </xdr:to>
    <xdr:cxnSp macro="">
      <xdr:nvCxnSpPr>
        <xdr:cNvPr id="183" name="直線コネクタ 182"/>
        <xdr:cNvCxnSpPr/>
      </xdr:nvCxnSpPr>
      <xdr:spPr>
        <a:xfrm flipV="1">
          <a:off x="2908300" y="13132181"/>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26870</xdr:rowOff>
    </xdr:from>
    <xdr:to>
      <xdr:col>4</xdr:col>
      <xdr:colOff>155575</xdr:colOff>
      <xdr:row>77</xdr:row>
      <xdr:rowOff>76181</xdr:rowOff>
    </xdr:to>
    <xdr:cxnSp macro="">
      <xdr:nvCxnSpPr>
        <xdr:cNvPr id="186" name="直線コネクタ 185"/>
        <xdr:cNvCxnSpPr/>
      </xdr:nvCxnSpPr>
      <xdr:spPr>
        <a:xfrm>
          <a:off x="2019300" y="13228520"/>
          <a:ext cx="8890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143945</xdr:rowOff>
    </xdr:from>
    <xdr:to>
      <xdr:col>2</xdr:col>
      <xdr:colOff>638175</xdr:colOff>
      <xdr:row>77</xdr:row>
      <xdr:rowOff>26870</xdr:rowOff>
    </xdr:to>
    <xdr:cxnSp macro="">
      <xdr:nvCxnSpPr>
        <xdr:cNvPr id="189" name="直線コネクタ 188"/>
        <xdr:cNvCxnSpPr/>
      </xdr:nvCxnSpPr>
      <xdr:spPr>
        <a:xfrm>
          <a:off x="1130300" y="13174145"/>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107024</xdr:rowOff>
    </xdr:from>
    <xdr:to>
      <xdr:col>6</xdr:col>
      <xdr:colOff>561975</xdr:colOff>
      <xdr:row>77</xdr:row>
      <xdr:rowOff>37174</xdr:rowOff>
    </xdr:to>
    <xdr:sp macro="" textlink="">
      <xdr:nvSpPr>
        <xdr:cNvPr id="199" name="円/楕円 198"/>
        <xdr:cNvSpPr/>
      </xdr:nvSpPr>
      <xdr:spPr>
        <a:xfrm>
          <a:off x="45847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85451</xdr:rowOff>
    </xdr:from>
    <xdr:ext cx="469744" cy="259045"/>
    <xdr:sp macro="" textlink="">
      <xdr:nvSpPr>
        <xdr:cNvPr id="200" name="維持補修費該当値テキスト"/>
        <xdr:cNvSpPr txBox="1"/>
      </xdr:nvSpPr>
      <xdr:spPr>
        <a:xfrm>
          <a:off x="4686300" y="131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51181</xdr:rowOff>
    </xdr:from>
    <xdr:to>
      <xdr:col>5</xdr:col>
      <xdr:colOff>409575</xdr:colOff>
      <xdr:row>76</xdr:row>
      <xdr:rowOff>152781</xdr:rowOff>
    </xdr:to>
    <xdr:sp macro="" textlink="">
      <xdr:nvSpPr>
        <xdr:cNvPr id="201" name="円/楕円 200"/>
        <xdr:cNvSpPr/>
      </xdr:nvSpPr>
      <xdr:spPr>
        <a:xfrm>
          <a:off x="3746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143908</xdr:rowOff>
    </xdr:from>
    <xdr:ext cx="469744" cy="259045"/>
    <xdr:sp macro="" textlink="">
      <xdr:nvSpPr>
        <xdr:cNvPr id="202" name="テキスト ボックス 201"/>
        <xdr:cNvSpPr txBox="1"/>
      </xdr:nvSpPr>
      <xdr:spPr>
        <a:xfrm>
          <a:off x="3562427"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25381</xdr:rowOff>
    </xdr:from>
    <xdr:to>
      <xdr:col>4</xdr:col>
      <xdr:colOff>206375</xdr:colOff>
      <xdr:row>77</xdr:row>
      <xdr:rowOff>126981</xdr:rowOff>
    </xdr:to>
    <xdr:sp macro="" textlink="">
      <xdr:nvSpPr>
        <xdr:cNvPr id="203" name="円/楕円 202"/>
        <xdr:cNvSpPr/>
      </xdr:nvSpPr>
      <xdr:spPr>
        <a:xfrm>
          <a:off x="2857500" y="13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118108</xdr:rowOff>
    </xdr:from>
    <xdr:ext cx="469744" cy="259045"/>
    <xdr:sp macro="" textlink="">
      <xdr:nvSpPr>
        <xdr:cNvPr id="204" name="テキスト ボックス 203"/>
        <xdr:cNvSpPr txBox="1"/>
      </xdr:nvSpPr>
      <xdr:spPr>
        <a:xfrm>
          <a:off x="2673427" y="133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147520</xdr:rowOff>
    </xdr:from>
    <xdr:to>
      <xdr:col>3</xdr:col>
      <xdr:colOff>3175</xdr:colOff>
      <xdr:row>77</xdr:row>
      <xdr:rowOff>77670</xdr:rowOff>
    </xdr:to>
    <xdr:sp macro="" textlink="">
      <xdr:nvSpPr>
        <xdr:cNvPr id="205" name="円/楕円 204"/>
        <xdr:cNvSpPr/>
      </xdr:nvSpPr>
      <xdr:spPr>
        <a:xfrm>
          <a:off x="19685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68797</xdr:rowOff>
    </xdr:from>
    <xdr:ext cx="469744" cy="259045"/>
    <xdr:sp macro="" textlink="">
      <xdr:nvSpPr>
        <xdr:cNvPr id="206" name="テキスト ボックス 205"/>
        <xdr:cNvSpPr txBox="1"/>
      </xdr:nvSpPr>
      <xdr:spPr>
        <a:xfrm>
          <a:off x="1784427" y="132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93145</xdr:rowOff>
    </xdr:from>
    <xdr:to>
      <xdr:col>1</xdr:col>
      <xdr:colOff>485775</xdr:colOff>
      <xdr:row>77</xdr:row>
      <xdr:rowOff>23295</xdr:rowOff>
    </xdr:to>
    <xdr:sp macro="" textlink="">
      <xdr:nvSpPr>
        <xdr:cNvPr id="207" name="円/楕円 206"/>
        <xdr:cNvSpPr/>
      </xdr:nvSpPr>
      <xdr:spPr>
        <a:xfrm>
          <a:off x="1079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14422</xdr:rowOff>
    </xdr:from>
    <xdr:ext cx="469744" cy="259045"/>
    <xdr:sp macro="" textlink="">
      <xdr:nvSpPr>
        <xdr:cNvPr id="208" name="テキスト ボックス 207"/>
        <xdr:cNvSpPr txBox="1"/>
      </xdr:nvSpPr>
      <xdr:spPr>
        <a:xfrm>
          <a:off x="895427"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15731</xdr:rowOff>
    </xdr:from>
    <xdr:to>
      <xdr:col>6</xdr:col>
      <xdr:colOff>511175</xdr:colOff>
      <xdr:row>96</xdr:row>
      <xdr:rowOff>17605</xdr:rowOff>
    </xdr:to>
    <xdr:cxnSp macro="">
      <xdr:nvCxnSpPr>
        <xdr:cNvPr id="236" name="直線コネクタ 235"/>
        <xdr:cNvCxnSpPr/>
      </xdr:nvCxnSpPr>
      <xdr:spPr>
        <a:xfrm>
          <a:off x="3797300" y="1647493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15731</xdr:rowOff>
    </xdr:from>
    <xdr:to>
      <xdr:col>5</xdr:col>
      <xdr:colOff>358775</xdr:colOff>
      <xdr:row>96</xdr:row>
      <xdr:rowOff>126030</xdr:rowOff>
    </xdr:to>
    <xdr:cxnSp macro="">
      <xdr:nvCxnSpPr>
        <xdr:cNvPr id="239" name="直線コネクタ 238"/>
        <xdr:cNvCxnSpPr/>
      </xdr:nvCxnSpPr>
      <xdr:spPr>
        <a:xfrm flipV="1">
          <a:off x="2908300" y="16474931"/>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126030</xdr:rowOff>
    </xdr:from>
    <xdr:to>
      <xdr:col>4</xdr:col>
      <xdr:colOff>155575</xdr:colOff>
      <xdr:row>96</xdr:row>
      <xdr:rowOff>169464</xdr:rowOff>
    </xdr:to>
    <xdr:cxnSp macro="">
      <xdr:nvCxnSpPr>
        <xdr:cNvPr id="242" name="直線コネクタ 241"/>
        <xdr:cNvCxnSpPr/>
      </xdr:nvCxnSpPr>
      <xdr:spPr>
        <a:xfrm flipV="1">
          <a:off x="2019300" y="16585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169464</xdr:rowOff>
    </xdr:from>
    <xdr:to>
      <xdr:col>2</xdr:col>
      <xdr:colOff>638175</xdr:colOff>
      <xdr:row>97</xdr:row>
      <xdr:rowOff>8187</xdr:rowOff>
    </xdr:to>
    <xdr:cxnSp macro="">
      <xdr:nvCxnSpPr>
        <xdr:cNvPr id="245" name="直線コネクタ 244"/>
        <xdr:cNvCxnSpPr/>
      </xdr:nvCxnSpPr>
      <xdr:spPr>
        <a:xfrm flipV="1">
          <a:off x="1130300" y="1662866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138255</xdr:rowOff>
    </xdr:from>
    <xdr:to>
      <xdr:col>6</xdr:col>
      <xdr:colOff>561975</xdr:colOff>
      <xdr:row>96</xdr:row>
      <xdr:rowOff>68405</xdr:rowOff>
    </xdr:to>
    <xdr:sp macro="" textlink="">
      <xdr:nvSpPr>
        <xdr:cNvPr id="255" name="円/楕円 254"/>
        <xdr:cNvSpPr/>
      </xdr:nvSpPr>
      <xdr:spPr>
        <a:xfrm>
          <a:off x="4584700" y="164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161132</xdr:rowOff>
    </xdr:from>
    <xdr:ext cx="534377" cy="259045"/>
    <xdr:sp macro="" textlink="">
      <xdr:nvSpPr>
        <xdr:cNvPr id="256" name="扶助費該当値テキスト"/>
        <xdr:cNvSpPr txBox="1"/>
      </xdr:nvSpPr>
      <xdr:spPr>
        <a:xfrm>
          <a:off x="4686300" y="1627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136381</xdr:rowOff>
    </xdr:from>
    <xdr:to>
      <xdr:col>5</xdr:col>
      <xdr:colOff>409575</xdr:colOff>
      <xdr:row>96</xdr:row>
      <xdr:rowOff>66531</xdr:rowOff>
    </xdr:to>
    <xdr:sp macro="" textlink="">
      <xdr:nvSpPr>
        <xdr:cNvPr id="257" name="円/楕円 256"/>
        <xdr:cNvSpPr/>
      </xdr:nvSpPr>
      <xdr:spPr>
        <a:xfrm>
          <a:off x="3746500" y="164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57658</xdr:rowOff>
    </xdr:from>
    <xdr:ext cx="534377" cy="259045"/>
    <xdr:sp macro="" textlink="">
      <xdr:nvSpPr>
        <xdr:cNvPr id="258" name="テキスト ボックス 257"/>
        <xdr:cNvSpPr txBox="1"/>
      </xdr:nvSpPr>
      <xdr:spPr>
        <a:xfrm>
          <a:off x="3530111" y="165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75230</xdr:rowOff>
    </xdr:from>
    <xdr:to>
      <xdr:col>4</xdr:col>
      <xdr:colOff>206375</xdr:colOff>
      <xdr:row>97</xdr:row>
      <xdr:rowOff>5380</xdr:rowOff>
    </xdr:to>
    <xdr:sp macro="" textlink="">
      <xdr:nvSpPr>
        <xdr:cNvPr id="259" name="円/楕円 258"/>
        <xdr:cNvSpPr/>
      </xdr:nvSpPr>
      <xdr:spPr>
        <a:xfrm>
          <a:off x="2857500" y="16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167957</xdr:rowOff>
    </xdr:from>
    <xdr:ext cx="534377" cy="259045"/>
    <xdr:sp macro="" textlink="">
      <xdr:nvSpPr>
        <xdr:cNvPr id="260" name="テキスト ボックス 259"/>
        <xdr:cNvSpPr txBox="1"/>
      </xdr:nvSpPr>
      <xdr:spPr>
        <a:xfrm>
          <a:off x="2641111" y="166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118664</xdr:rowOff>
    </xdr:from>
    <xdr:to>
      <xdr:col>3</xdr:col>
      <xdr:colOff>3175</xdr:colOff>
      <xdr:row>97</xdr:row>
      <xdr:rowOff>48814</xdr:rowOff>
    </xdr:to>
    <xdr:sp macro="" textlink="">
      <xdr:nvSpPr>
        <xdr:cNvPr id="261" name="円/楕円 260"/>
        <xdr:cNvSpPr/>
      </xdr:nvSpPr>
      <xdr:spPr>
        <a:xfrm>
          <a:off x="1968500" y="1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39941</xdr:rowOff>
    </xdr:from>
    <xdr:ext cx="534377" cy="259045"/>
    <xdr:sp macro="" textlink="">
      <xdr:nvSpPr>
        <xdr:cNvPr id="262" name="テキスト ボックス 261"/>
        <xdr:cNvSpPr txBox="1"/>
      </xdr:nvSpPr>
      <xdr:spPr>
        <a:xfrm>
          <a:off x="1752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128837</xdr:rowOff>
    </xdr:from>
    <xdr:to>
      <xdr:col>1</xdr:col>
      <xdr:colOff>485775</xdr:colOff>
      <xdr:row>97</xdr:row>
      <xdr:rowOff>58987</xdr:rowOff>
    </xdr:to>
    <xdr:sp macro="" textlink="">
      <xdr:nvSpPr>
        <xdr:cNvPr id="263" name="円/楕円 262"/>
        <xdr:cNvSpPr/>
      </xdr:nvSpPr>
      <xdr:spPr>
        <a:xfrm>
          <a:off x="1079500" y="165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50114</xdr:rowOff>
    </xdr:from>
    <xdr:ext cx="534377" cy="259045"/>
    <xdr:sp macro="" textlink="">
      <xdr:nvSpPr>
        <xdr:cNvPr id="264" name="テキスト ボックス 263"/>
        <xdr:cNvSpPr txBox="1"/>
      </xdr:nvSpPr>
      <xdr:spPr>
        <a:xfrm>
          <a:off x="863111" y="166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11303</xdr:rowOff>
    </xdr:from>
    <xdr:to>
      <xdr:col>15</xdr:col>
      <xdr:colOff>180975</xdr:colOff>
      <xdr:row>34</xdr:row>
      <xdr:rowOff>42869</xdr:rowOff>
    </xdr:to>
    <xdr:cxnSp macro="">
      <xdr:nvCxnSpPr>
        <xdr:cNvPr id="293" name="直線コネクタ 292"/>
        <xdr:cNvCxnSpPr/>
      </xdr:nvCxnSpPr>
      <xdr:spPr>
        <a:xfrm flipV="1">
          <a:off x="9639300" y="5840603"/>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42869</xdr:rowOff>
    </xdr:from>
    <xdr:to>
      <xdr:col>14</xdr:col>
      <xdr:colOff>28575</xdr:colOff>
      <xdr:row>34</xdr:row>
      <xdr:rowOff>61804</xdr:rowOff>
    </xdr:to>
    <xdr:cxnSp macro="">
      <xdr:nvCxnSpPr>
        <xdr:cNvPr id="296" name="直線コネクタ 295"/>
        <xdr:cNvCxnSpPr/>
      </xdr:nvCxnSpPr>
      <xdr:spPr>
        <a:xfrm flipV="1">
          <a:off x="8750300" y="58721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61804</xdr:rowOff>
    </xdr:from>
    <xdr:to>
      <xdr:col>12</xdr:col>
      <xdr:colOff>511175</xdr:colOff>
      <xdr:row>34</xdr:row>
      <xdr:rowOff>89389</xdr:rowOff>
    </xdr:to>
    <xdr:cxnSp macro="">
      <xdr:nvCxnSpPr>
        <xdr:cNvPr id="299" name="直線コネクタ 298"/>
        <xdr:cNvCxnSpPr/>
      </xdr:nvCxnSpPr>
      <xdr:spPr>
        <a:xfrm flipV="1">
          <a:off x="7861300" y="5891104"/>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89389</xdr:rowOff>
    </xdr:from>
    <xdr:to>
      <xdr:col>11</xdr:col>
      <xdr:colOff>307975</xdr:colOff>
      <xdr:row>34</xdr:row>
      <xdr:rowOff>127565</xdr:rowOff>
    </xdr:to>
    <xdr:cxnSp macro="">
      <xdr:nvCxnSpPr>
        <xdr:cNvPr id="302" name="直線コネクタ 301"/>
        <xdr:cNvCxnSpPr/>
      </xdr:nvCxnSpPr>
      <xdr:spPr>
        <a:xfrm flipV="1">
          <a:off x="6972300" y="591868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131953</xdr:rowOff>
    </xdr:from>
    <xdr:to>
      <xdr:col>15</xdr:col>
      <xdr:colOff>231775</xdr:colOff>
      <xdr:row>34</xdr:row>
      <xdr:rowOff>62103</xdr:rowOff>
    </xdr:to>
    <xdr:sp macro="" textlink="">
      <xdr:nvSpPr>
        <xdr:cNvPr id="312" name="円/楕円 311"/>
        <xdr:cNvSpPr/>
      </xdr:nvSpPr>
      <xdr:spPr>
        <a:xfrm>
          <a:off x="104267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154830</xdr:rowOff>
    </xdr:from>
    <xdr:ext cx="534377" cy="259045"/>
    <xdr:sp macro="" textlink="">
      <xdr:nvSpPr>
        <xdr:cNvPr id="313" name="補助費等該当値テキスト"/>
        <xdr:cNvSpPr txBox="1"/>
      </xdr:nvSpPr>
      <xdr:spPr>
        <a:xfrm>
          <a:off x="10528300" y="56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163519</xdr:rowOff>
    </xdr:from>
    <xdr:to>
      <xdr:col>14</xdr:col>
      <xdr:colOff>79375</xdr:colOff>
      <xdr:row>34</xdr:row>
      <xdr:rowOff>93669</xdr:rowOff>
    </xdr:to>
    <xdr:sp macro="" textlink="">
      <xdr:nvSpPr>
        <xdr:cNvPr id="314" name="円/楕円 313"/>
        <xdr:cNvSpPr/>
      </xdr:nvSpPr>
      <xdr:spPr>
        <a:xfrm>
          <a:off x="9588500" y="5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110196</xdr:rowOff>
    </xdr:from>
    <xdr:ext cx="534377" cy="259045"/>
    <xdr:sp macro="" textlink="">
      <xdr:nvSpPr>
        <xdr:cNvPr id="315" name="テキスト ボックス 314"/>
        <xdr:cNvSpPr txBox="1"/>
      </xdr:nvSpPr>
      <xdr:spPr>
        <a:xfrm>
          <a:off x="9372111" y="5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11004</xdr:rowOff>
    </xdr:from>
    <xdr:to>
      <xdr:col>12</xdr:col>
      <xdr:colOff>561975</xdr:colOff>
      <xdr:row>34</xdr:row>
      <xdr:rowOff>112604</xdr:rowOff>
    </xdr:to>
    <xdr:sp macro="" textlink="">
      <xdr:nvSpPr>
        <xdr:cNvPr id="316" name="円/楕円 315"/>
        <xdr:cNvSpPr/>
      </xdr:nvSpPr>
      <xdr:spPr>
        <a:xfrm>
          <a:off x="8699500" y="5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129131</xdr:rowOff>
    </xdr:from>
    <xdr:ext cx="534377" cy="259045"/>
    <xdr:sp macro="" textlink="">
      <xdr:nvSpPr>
        <xdr:cNvPr id="317" name="テキスト ボックス 316"/>
        <xdr:cNvSpPr txBox="1"/>
      </xdr:nvSpPr>
      <xdr:spPr>
        <a:xfrm>
          <a:off x="8483111" y="56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38589</xdr:rowOff>
    </xdr:from>
    <xdr:to>
      <xdr:col>11</xdr:col>
      <xdr:colOff>358775</xdr:colOff>
      <xdr:row>34</xdr:row>
      <xdr:rowOff>140189</xdr:rowOff>
    </xdr:to>
    <xdr:sp macro="" textlink="">
      <xdr:nvSpPr>
        <xdr:cNvPr id="318" name="円/楕円 317"/>
        <xdr:cNvSpPr/>
      </xdr:nvSpPr>
      <xdr:spPr>
        <a:xfrm>
          <a:off x="7810500" y="5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156716</xdr:rowOff>
    </xdr:from>
    <xdr:ext cx="534377" cy="259045"/>
    <xdr:sp macro="" textlink="">
      <xdr:nvSpPr>
        <xdr:cNvPr id="319" name="テキスト ボックス 318"/>
        <xdr:cNvSpPr txBox="1"/>
      </xdr:nvSpPr>
      <xdr:spPr>
        <a:xfrm>
          <a:off x="7594111" y="56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76765</xdr:rowOff>
    </xdr:from>
    <xdr:to>
      <xdr:col>10</xdr:col>
      <xdr:colOff>155575</xdr:colOff>
      <xdr:row>35</xdr:row>
      <xdr:rowOff>6915</xdr:rowOff>
    </xdr:to>
    <xdr:sp macro="" textlink="">
      <xdr:nvSpPr>
        <xdr:cNvPr id="320" name="円/楕円 319"/>
        <xdr:cNvSpPr/>
      </xdr:nvSpPr>
      <xdr:spPr>
        <a:xfrm>
          <a:off x="6921500" y="5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23442</xdr:rowOff>
    </xdr:from>
    <xdr:ext cx="534377" cy="259045"/>
    <xdr:sp macro="" textlink="">
      <xdr:nvSpPr>
        <xdr:cNvPr id="321" name="テキスト ボックス 320"/>
        <xdr:cNvSpPr txBox="1"/>
      </xdr:nvSpPr>
      <xdr:spPr>
        <a:xfrm>
          <a:off x="6705111" y="56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91542</xdr:rowOff>
    </xdr:from>
    <xdr:to>
      <xdr:col>15</xdr:col>
      <xdr:colOff>180975</xdr:colOff>
      <xdr:row>55</xdr:row>
      <xdr:rowOff>112649</xdr:rowOff>
    </xdr:to>
    <xdr:cxnSp macro="">
      <xdr:nvCxnSpPr>
        <xdr:cNvPr id="351" name="直線コネクタ 350"/>
        <xdr:cNvCxnSpPr/>
      </xdr:nvCxnSpPr>
      <xdr:spPr>
        <a:xfrm flipV="1">
          <a:off x="9639300" y="9521292"/>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91484</xdr:rowOff>
    </xdr:from>
    <xdr:to>
      <xdr:col>14</xdr:col>
      <xdr:colOff>28575</xdr:colOff>
      <xdr:row>55</xdr:row>
      <xdr:rowOff>112649</xdr:rowOff>
    </xdr:to>
    <xdr:cxnSp macro="">
      <xdr:nvCxnSpPr>
        <xdr:cNvPr id="354" name="直線コネクタ 353"/>
        <xdr:cNvCxnSpPr/>
      </xdr:nvCxnSpPr>
      <xdr:spPr>
        <a:xfrm>
          <a:off x="8750300" y="9006884"/>
          <a:ext cx="889000" cy="5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91484</xdr:rowOff>
    </xdr:from>
    <xdr:to>
      <xdr:col>12</xdr:col>
      <xdr:colOff>511175</xdr:colOff>
      <xdr:row>53</xdr:row>
      <xdr:rowOff>95752</xdr:rowOff>
    </xdr:to>
    <xdr:cxnSp macro="">
      <xdr:nvCxnSpPr>
        <xdr:cNvPr id="357" name="直線コネクタ 356"/>
        <xdr:cNvCxnSpPr/>
      </xdr:nvCxnSpPr>
      <xdr:spPr>
        <a:xfrm flipV="1">
          <a:off x="7861300" y="9006884"/>
          <a:ext cx="889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38450</xdr:rowOff>
    </xdr:from>
    <xdr:to>
      <xdr:col>11</xdr:col>
      <xdr:colOff>307975</xdr:colOff>
      <xdr:row>53</xdr:row>
      <xdr:rowOff>95752</xdr:rowOff>
    </xdr:to>
    <xdr:cxnSp macro="">
      <xdr:nvCxnSpPr>
        <xdr:cNvPr id="360" name="直線コネクタ 359"/>
        <xdr:cNvCxnSpPr/>
      </xdr:nvCxnSpPr>
      <xdr:spPr>
        <a:xfrm>
          <a:off x="6972300" y="8953850"/>
          <a:ext cx="8890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40742</xdr:rowOff>
    </xdr:from>
    <xdr:to>
      <xdr:col>15</xdr:col>
      <xdr:colOff>231775</xdr:colOff>
      <xdr:row>55</xdr:row>
      <xdr:rowOff>142342</xdr:rowOff>
    </xdr:to>
    <xdr:sp macro="" textlink="">
      <xdr:nvSpPr>
        <xdr:cNvPr id="370" name="円/楕円 369"/>
        <xdr:cNvSpPr/>
      </xdr:nvSpPr>
      <xdr:spPr>
        <a:xfrm>
          <a:off x="10426700" y="94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63619</xdr:rowOff>
    </xdr:from>
    <xdr:ext cx="534377" cy="259045"/>
    <xdr:sp macro="" textlink="">
      <xdr:nvSpPr>
        <xdr:cNvPr id="371" name="普通建設事業費該当値テキスト"/>
        <xdr:cNvSpPr txBox="1"/>
      </xdr:nvSpPr>
      <xdr:spPr>
        <a:xfrm>
          <a:off x="10528300" y="93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61849</xdr:rowOff>
    </xdr:from>
    <xdr:to>
      <xdr:col>14</xdr:col>
      <xdr:colOff>79375</xdr:colOff>
      <xdr:row>55</xdr:row>
      <xdr:rowOff>163449</xdr:rowOff>
    </xdr:to>
    <xdr:sp macro="" textlink="">
      <xdr:nvSpPr>
        <xdr:cNvPr id="372" name="円/楕円 371"/>
        <xdr:cNvSpPr/>
      </xdr:nvSpPr>
      <xdr:spPr>
        <a:xfrm>
          <a:off x="9588500" y="94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154576</xdr:rowOff>
    </xdr:from>
    <xdr:ext cx="534377" cy="259045"/>
    <xdr:sp macro="" textlink="">
      <xdr:nvSpPr>
        <xdr:cNvPr id="373" name="テキスト ボックス 372"/>
        <xdr:cNvSpPr txBox="1"/>
      </xdr:nvSpPr>
      <xdr:spPr>
        <a:xfrm>
          <a:off x="9372111" y="95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40684</xdr:rowOff>
    </xdr:from>
    <xdr:to>
      <xdr:col>12</xdr:col>
      <xdr:colOff>561975</xdr:colOff>
      <xdr:row>52</xdr:row>
      <xdr:rowOff>142284</xdr:rowOff>
    </xdr:to>
    <xdr:sp macro="" textlink="">
      <xdr:nvSpPr>
        <xdr:cNvPr id="374" name="円/楕円 373"/>
        <xdr:cNvSpPr/>
      </xdr:nvSpPr>
      <xdr:spPr>
        <a:xfrm>
          <a:off x="8699500" y="8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158811</xdr:rowOff>
    </xdr:from>
    <xdr:ext cx="534377" cy="259045"/>
    <xdr:sp macro="" textlink="">
      <xdr:nvSpPr>
        <xdr:cNvPr id="375" name="テキスト ボックス 374"/>
        <xdr:cNvSpPr txBox="1"/>
      </xdr:nvSpPr>
      <xdr:spPr>
        <a:xfrm>
          <a:off x="8483111" y="87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44952</xdr:rowOff>
    </xdr:from>
    <xdr:to>
      <xdr:col>11</xdr:col>
      <xdr:colOff>358775</xdr:colOff>
      <xdr:row>53</xdr:row>
      <xdr:rowOff>146552</xdr:rowOff>
    </xdr:to>
    <xdr:sp macro="" textlink="">
      <xdr:nvSpPr>
        <xdr:cNvPr id="376" name="円/楕円 375"/>
        <xdr:cNvSpPr/>
      </xdr:nvSpPr>
      <xdr:spPr>
        <a:xfrm>
          <a:off x="7810500" y="91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163079</xdr:rowOff>
    </xdr:from>
    <xdr:ext cx="534377" cy="259045"/>
    <xdr:sp macro="" textlink="">
      <xdr:nvSpPr>
        <xdr:cNvPr id="377" name="テキスト ボックス 376"/>
        <xdr:cNvSpPr txBox="1"/>
      </xdr:nvSpPr>
      <xdr:spPr>
        <a:xfrm>
          <a:off x="7594111" y="89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159100</xdr:rowOff>
    </xdr:from>
    <xdr:to>
      <xdr:col>10</xdr:col>
      <xdr:colOff>155575</xdr:colOff>
      <xdr:row>52</xdr:row>
      <xdr:rowOff>89250</xdr:rowOff>
    </xdr:to>
    <xdr:sp macro="" textlink="">
      <xdr:nvSpPr>
        <xdr:cNvPr id="378" name="円/楕円 377"/>
        <xdr:cNvSpPr/>
      </xdr:nvSpPr>
      <xdr:spPr>
        <a:xfrm>
          <a:off x="6921500" y="89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105777</xdr:rowOff>
    </xdr:from>
    <xdr:ext cx="534377" cy="259045"/>
    <xdr:sp macro="" textlink="">
      <xdr:nvSpPr>
        <xdr:cNvPr id="379" name="テキスト ボックス 378"/>
        <xdr:cNvSpPr txBox="1"/>
      </xdr:nvSpPr>
      <xdr:spPr>
        <a:xfrm>
          <a:off x="6705111" y="86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9322</xdr:rowOff>
    </xdr:from>
    <xdr:to>
      <xdr:col>15</xdr:col>
      <xdr:colOff>180975</xdr:colOff>
      <xdr:row>75</xdr:row>
      <xdr:rowOff>53899</xdr:rowOff>
    </xdr:to>
    <xdr:cxnSp macro="">
      <xdr:nvCxnSpPr>
        <xdr:cNvPr id="408" name="直線コネクタ 407"/>
        <xdr:cNvCxnSpPr/>
      </xdr:nvCxnSpPr>
      <xdr:spPr>
        <a:xfrm flipV="1">
          <a:off x="9639300" y="12868072"/>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129972</xdr:rowOff>
    </xdr:from>
    <xdr:to>
      <xdr:col>15</xdr:col>
      <xdr:colOff>231775</xdr:colOff>
      <xdr:row>75</xdr:row>
      <xdr:rowOff>60122</xdr:rowOff>
    </xdr:to>
    <xdr:sp macro="" textlink="">
      <xdr:nvSpPr>
        <xdr:cNvPr id="418" name="円/楕円 417"/>
        <xdr:cNvSpPr/>
      </xdr:nvSpPr>
      <xdr:spPr>
        <a:xfrm>
          <a:off x="104267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152849</xdr:rowOff>
    </xdr:from>
    <xdr:ext cx="534377" cy="259045"/>
    <xdr:sp macro="" textlink="">
      <xdr:nvSpPr>
        <xdr:cNvPr id="419" name="普通建設事業費 （ うち新規整備　）該当値テキスト"/>
        <xdr:cNvSpPr txBox="1"/>
      </xdr:nvSpPr>
      <xdr:spPr>
        <a:xfrm>
          <a:off x="10528300"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3099</xdr:rowOff>
    </xdr:from>
    <xdr:to>
      <xdr:col>14</xdr:col>
      <xdr:colOff>79375</xdr:colOff>
      <xdr:row>75</xdr:row>
      <xdr:rowOff>104699</xdr:rowOff>
    </xdr:to>
    <xdr:sp macro="" textlink="">
      <xdr:nvSpPr>
        <xdr:cNvPr id="420" name="円/楕円 419"/>
        <xdr:cNvSpPr/>
      </xdr:nvSpPr>
      <xdr:spPr>
        <a:xfrm>
          <a:off x="9588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95826</xdr:rowOff>
    </xdr:from>
    <xdr:ext cx="534377" cy="259045"/>
    <xdr:sp macro="" textlink="">
      <xdr:nvSpPr>
        <xdr:cNvPr id="421" name="テキスト ボックス 420"/>
        <xdr:cNvSpPr txBox="1"/>
      </xdr:nvSpPr>
      <xdr:spPr>
        <a:xfrm>
          <a:off x="9372111" y="129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15914</xdr:rowOff>
    </xdr:from>
    <xdr:to>
      <xdr:col>15</xdr:col>
      <xdr:colOff>180975</xdr:colOff>
      <xdr:row>96</xdr:row>
      <xdr:rowOff>92859</xdr:rowOff>
    </xdr:to>
    <xdr:cxnSp macro="">
      <xdr:nvCxnSpPr>
        <xdr:cNvPr id="448" name="直線コネクタ 447"/>
        <xdr:cNvCxnSpPr/>
      </xdr:nvCxnSpPr>
      <xdr:spPr>
        <a:xfrm flipV="1">
          <a:off x="9639300" y="16475114"/>
          <a:ext cx="838200" cy="7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136564</xdr:rowOff>
    </xdr:from>
    <xdr:to>
      <xdr:col>15</xdr:col>
      <xdr:colOff>231775</xdr:colOff>
      <xdr:row>96</xdr:row>
      <xdr:rowOff>66714</xdr:rowOff>
    </xdr:to>
    <xdr:sp macro="" textlink="">
      <xdr:nvSpPr>
        <xdr:cNvPr id="458" name="円/楕円 457"/>
        <xdr:cNvSpPr/>
      </xdr:nvSpPr>
      <xdr:spPr>
        <a:xfrm>
          <a:off x="10426700" y="16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114991</xdr:rowOff>
    </xdr:from>
    <xdr:ext cx="534377" cy="259045"/>
    <xdr:sp macro="" textlink="">
      <xdr:nvSpPr>
        <xdr:cNvPr id="459" name="普通建設事業費 （ うち更新整備　）該当値テキスト"/>
        <xdr:cNvSpPr txBox="1"/>
      </xdr:nvSpPr>
      <xdr:spPr>
        <a:xfrm>
          <a:off x="10528300" y="16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42059</xdr:rowOff>
    </xdr:from>
    <xdr:to>
      <xdr:col>14</xdr:col>
      <xdr:colOff>79375</xdr:colOff>
      <xdr:row>96</xdr:row>
      <xdr:rowOff>143659</xdr:rowOff>
    </xdr:to>
    <xdr:sp macro="" textlink="">
      <xdr:nvSpPr>
        <xdr:cNvPr id="460" name="円/楕円 459"/>
        <xdr:cNvSpPr/>
      </xdr:nvSpPr>
      <xdr:spPr>
        <a:xfrm>
          <a:off x="9588500" y="165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134786</xdr:rowOff>
    </xdr:from>
    <xdr:ext cx="534377" cy="259045"/>
    <xdr:sp macro="" textlink="">
      <xdr:nvSpPr>
        <xdr:cNvPr id="461" name="テキスト ボックス 460"/>
        <xdr:cNvSpPr txBox="1"/>
      </xdr:nvSpPr>
      <xdr:spPr>
        <a:xfrm>
          <a:off x="9372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59690</xdr:rowOff>
    </xdr:from>
    <xdr:to>
      <xdr:col>23</xdr:col>
      <xdr:colOff>517525</xdr:colOff>
      <xdr:row>38</xdr:row>
      <xdr:rowOff>25400</xdr:rowOff>
    </xdr:to>
    <xdr:cxnSp macro="">
      <xdr:nvCxnSpPr>
        <xdr:cNvPr id="486" name="直線コネクタ 485"/>
        <xdr:cNvCxnSpPr/>
      </xdr:nvCxnSpPr>
      <xdr:spPr>
        <a:xfrm>
          <a:off x="15481300" y="6403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72263</xdr:rowOff>
    </xdr:from>
    <xdr:to>
      <xdr:col>22</xdr:col>
      <xdr:colOff>365125</xdr:colOff>
      <xdr:row>37</xdr:row>
      <xdr:rowOff>59690</xdr:rowOff>
    </xdr:to>
    <xdr:cxnSp macro="">
      <xdr:nvCxnSpPr>
        <xdr:cNvPr id="489" name="直線コネクタ 488"/>
        <xdr:cNvCxnSpPr/>
      </xdr:nvCxnSpPr>
      <xdr:spPr>
        <a:xfrm>
          <a:off x="14592300" y="5558663"/>
          <a:ext cx="889000" cy="8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72263</xdr:rowOff>
    </xdr:from>
    <xdr:to>
      <xdr:col>21</xdr:col>
      <xdr:colOff>161925</xdr:colOff>
      <xdr:row>35</xdr:row>
      <xdr:rowOff>68263</xdr:rowOff>
    </xdr:to>
    <xdr:cxnSp macro="">
      <xdr:nvCxnSpPr>
        <xdr:cNvPr id="492" name="直線コネクタ 491"/>
        <xdr:cNvCxnSpPr/>
      </xdr:nvCxnSpPr>
      <xdr:spPr>
        <a:xfrm flipV="1">
          <a:off x="13703300" y="5558663"/>
          <a:ext cx="889000" cy="5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6748</xdr:rowOff>
    </xdr:from>
    <xdr:ext cx="378565" cy="259045"/>
    <xdr:sp macro="" textlink="">
      <xdr:nvSpPr>
        <xdr:cNvPr id="494" name="テキスト ボックス 493"/>
        <xdr:cNvSpPr txBox="1"/>
      </xdr:nvSpPr>
      <xdr:spPr>
        <a:xfrm>
          <a:off x="14403017" y="617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68263</xdr:rowOff>
    </xdr:from>
    <xdr:to>
      <xdr:col>19</xdr:col>
      <xdr:colOff>644525</xdr:colOff>
      <xdr:row>37</xdr:row>
      <xdr:rowOff>112840</xdr:rowOff>
    </xdr:to>
    <xdr:cxnSp macro="">
      <xdr:nvCxnSpPr>
        <xdr:cNvPr id="495" name="直線コネクタ 494"/>
        <xdr:cNvCxnSpPr/>
      </xdr:nvCxnSpPr>
      <xdr:spPr>
        <a:xfrm flipV="1">
          <a:off x="12814300" y="6069013"/>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8890</xdr:rowOff>
    </xdr:from>
    <xdr:to>
      <xdr:col>22</xdr:col>
      <xdr:colOff>415925</xdr:colOff>
      <xdr:row>37</xdr:row>
      <xdr:rowOff>110490</xdr:rowOff>
    </xdr:to>
    <xdr:sp macro="" textlink="">
      <xdr:nvSpPr>
        <xdr:cNvPr id="507" name="円/楕円 506"/>
        <xdr:cNvSpPr/>
      </xdr:nvSpPr>
      <xdr:spPr>
        <a:xfrm>
          <a:off x="1543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101617</xdr:rowOff>
    </xdr:from>
    <xdr:ext cx="378565" cy="259045"/>
    <xdr:sp macro="" textlink="">
      <xdr:nvSpPr>
        <xdr:cNvPr id="508" name="テキスト ボックス 507"/>
        <xdr:cNvSpPr txBox="1"/>
      </xdr:nvSpPr>
      <xdr:spPr>
        <a:xfrm>
          <a:off x="15292017"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21463</xdr:rowOff>
    </xdr:from>
    <xdr:to>
      <xdr:col>21</xdr:col>
      <xdr:colOff>212725</xdr:colOff>
      <xdr:row>32</xdr:row>
      <xdr:rowOff>123063</xdr:rowOff>
    </xdr:to>
    <xdr:sp macro="" textlink="">
      <xdr:nvSpPr>
        <xdr:cNvPr id="509" name="円/楕円 508"/>
        <xdr:cNvSpPr/>
      </xdr:nvSpPr>
      <xdr:spPr>
        <a:xfrm>
          <a:off x="14541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139590</xdr:rowOff>
    </xdr:from>
    <xdr:ext cx="469744" cy="259045"/>
    <xdr:sp macro="" textlink="">
      <xdr:nvSpPr>
        <xdr:cNvPr id="510" name="テキスト ボックス 509"/>
        <xdr:cNvSpPr txBox="1"/>
      </xdr:nvSpPr>
      <xdr:spPr>
        <a:xfrm>
          <a:off x="14357427"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17463</xdr:rowOff>
    </xdr:from>
    <xdr:to>
      <xdr:col>20</xdr:col>
      <xdr:colOff>9525</xdr:colOff>
      <xdr:row>35</xdr:row>
      <xdr:rowOff>119063</xdr:rowOff>
    </xdr:to>
    <xdr:sp macro="" textlink="">
      <xdr:nvSpPr>
        <xdr:cNvPr id="511" name="円/楕円 510"/>
        <xdr:cNvSpPr/>
      </xdr:nvSpPr>
      <xdr:spPr>
        <a:xfrm>
          <a:off x="13652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110190</xdr:rowOff>
    </xdr:from>
    <xdr:ext cx="378565" cy="259045"/>
    <xdr:sp macro="" textlink="">
      <xdr:nvSpPr>
        <xdr:cNvPr id="512" name="テキスト ボックス 511"/>
        <xdr:cNvSpPr txBox="1"/>
      </xdr:nvSpPr>
      <xdr:spPr>
        <a:xfrm>
          <a:off x="13514017" y="611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62040</xdr:rowOff>
    </xdr:from>
    <xdr:to>
      <xdr:col>18</xdr:col>
      <xdr:colOff>492125</xdr:colOff>
      <xdr:row>37</xdr:row>
      <xdr:rowOff>163640</xdr:rowOff>
    </xdr:to>
    <xdr:sp macro="" textlink="">
      <xdr:nvSpPr>
        <xdr:cNvPr id="513" name="円/楕円 512"/>
        <xdr:cNvSpPr/>
      </xdr:nvSpPr>
      <xdr:spPr>
        <a:xfrm>
          <a:off x="12763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154767</xdr:rowOff>
    </xdr:from>
    <xdr:ext cx="378565" cy="259045"/>
    <xdr:sp macro="" textlink="">
      <xdr:nvSpPr>
        <xdr:cNvPr id="514" name="テキスト ボックス 513"/>
        <xdr:cNvSpPr txBox="1"/>
      </xdr:nvSpPr>
      <xdr:spPr>
        <a:xfrm>
          <a:off x="12625017" y="649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5" name="テキスト ボックス 57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9" name="テキスト ボックス 57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1" name="テキスト ボックス 58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3" name="テキスト ボックス 58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25438</xdr:rowOff>
    </xdr:from>
    <xdr:to>
      <xdr:col>23</xdr:col>
      <xdr:colOff>516889</xdr:colOff>
      <xdr:row>77</xdr:row>
      <xdr:rowOff>154730</xdr:rowOff>
    </xdr:to>
    <xdr:cxnSp macro="">
      <xdr:nvCxnSpPr>
        <xdr:cNvPr id="587" name="直線コネクタ 586"/>
        <xdr:cNvCxnSpPr/>
      </xdr:nvCxnSpPr>
      <xdr:spPr>
        <a:xfrm flipV="1">
          <a:off x="16317595" y="12369838"/>
          <a:ext cx="1269" cy="9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158557</xdr:rowOff>
    </xdr:from>
    <xdr:ext cx="534377" cy="259045"/>
    <xdr:sp macro="" textlink="">
      <xdr:nvSpPr>
        <xdr:cNvPr id="588" name="公債費最小値テキスト"/>
        <xdr:cNvSpPr txBox="1"/>
      </xdr:nvSpPr>
      <xdr:spPr>
        <a:xfrm>
          <a:off x="16370300" y="133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154730</xdr:rowOff>
    </xdr:from>
    <xdr:to>
      <xdr:col>23</xdr:col>
      <xdr:colOff>606425</xdr:colOff>
      <xdr:row>77</xdr:row>
      <xdr:rowOff>154730</xdr:rowOff>
    </xdr:to>
    <xdr:cxnSp macro="">
      <xdr:nvCxnSpPr>
        <xdr:cNvPr id="589" name="直線コネクタ 588"/>
        <xdr:cNvCxnSpPr/>
      </xdr:nvCxnSpPr>
      <xdr:spPr>
        <a:xfrm>
          <a:off x="16230600" y="1335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143565</xdr:rowOff>
    </xdr:from>
    <xdr:ext cx="534377" cy="259045"/>
    <xdr:sp macro="" textlink="">
      <xdr:nvSpPr>
        <xdr:cNvPr id="590" name="公債費最大値テキスト"/>
        <xdr:cNvSpPr txBox="1"/>
      </xdr:nvSpPr>
      <xdr:spPr>
        <a:xfrm>
          <a:off x="16370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72</xdr:row>
      <xdr:rowOff>25438</xdr:rowOff>
    </xdr:from>
    <xdr:to>
      <xdr:col>23</xdr:col>
      <xdr:colOff>606425</xdr:colOff>
      <xdr:row>72</xdr:row>
      <xdr:rowOff>25438</xdr:rowOff>
    </xdr:to>
    <xdr:cxnSp macro="">
      <xdr:nvCxnSpPr>
        <xdr:cNvPr id="591" name="直線コネクタ 590"/>
        <xdr:cNvCxnSpPr/>
      </xdr:nvCxnSpPr>
      <xdr:spPr>
        <a:xfrm>
          <a:off x="16230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52680</xdr:rowOff>
    </xdr:from>
    <xdr:to>
      <xdr:col>23</xdr:col>
      <xdr:colOff>517525</xdr:colOff>
      <xdr:row>72</xdr:row>
      <xdr:rowOff>78892</xdr:rowOff>
    </xdr:to>
    <xdr:cxnSp macro="">
      <xdr:nvCxnSpPr>
        <xdr:cNvPr id="592" name="直線コネクタ 591"/>
        <xdr:cNvCxnSpPr/>
      </xdr:nvCxnSpPr>
      <xdr:spPr>
        <a:xfrm>
          <a:off x="15481300" y="12397080"/>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144213</xdr:rowOff>
    </xdr:from>
    <xdr:ext cx="534377" cy="259045"/>
    <xdr:sp macro="" textlink="">
      <xdr:nvSpPr>
        <xdr:cNvPr id="593" name="公債費平均値テキスト"/>
        <xdr:cNvSpPr txBox="1"/>
      </xdr:nvSpPr>
      <xdr:spPr>
        <a:xfrm>
          <a:off x="16370300" y="1283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165786</xdr:rowOff>
    </xdr:from>
    <xdr:to>
      <xdr:col>23</xdr:col>
      <xdr:colOff>568325</xdr:colOff>
      <xdr:row>75</xdr:row>
      <xdr:rowOff>95936</xdr:rowOff>
    </xdr:to>
    <xdr:sp macro="" textlink="">
      <xdr:nvSpPr>
        <xdr:cNvPr id="594" name="フローチャート : 判断 593"/>
        <xdr:cNvSpPr/>
      </xdr:nvSpPr>
      <xdr:spPr>
        <a:xfrm>
          <a:off x="162687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4026</xdr:rowOff>
    </xdr:from>
    <xdr:to>
      <xdr:col>22</xdr:col>
      <xdr:colOff>365125</xdr:colOff>
      <xdr:row>72</xdr:row>
      <xdr:rowOff>52680</xdr:rowOff>
    </xdr:to>
    <xdr:cxnSp macro="">
      <xdr:nvCxnSpPr>
        <xdr:cNvPr id="595" name="直線コネクタ 594"/>
        <xdr:cNvCxnSpPr/>
      </xdr:nvCxnSpPr>
      <xdr:spPr>
        <a:xfrm>
          <a:off x="14592300" y="12348426"/>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6" name="フローチャート : 判断 595"/>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597" name="テキスト ボックス 596"/>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3359</xdr:rowOff>
    </xdr:from>
    <xdr:to>
      <xdr:col>21</xdr:col>
      <xdr:colOff>161925</xdr:colOff>
      <xdr:row>72</xdr:row>
      <xdr:rowOff>4026</xdr:rowOff>
    </xdr:to>
    <xdr:cxnSp macro="">
      <xdr:nvCxnSpPr>
        <xdr:cNvPr id="598" name="直線コネクタ 597"/>
        <xdr:cNvCxnSpPr/>
      </xdr:nvCxnSpPr>
      <xdr:spPr>
        <a:xfrm>
          <a:off x="13703300" y="12347759"/>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599" name="フローチャート : 判断 598"/>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0" name="テキスト ボックス 599"/>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112649</xdr:rowOff>
    </xdr:from>
    <xdr:to>
      <xdr:col>19</xdr:col>
      <xdr:colOff>644525</xdr:colOff>
      <xdr:row>72</xdr:row>
      <xdr:rowOff>3359</xdr:rowOff>
    </xdr:to>
    <xdr:cxnSp macro="">
      <xdr:nvCxnSpPr>
        <xdr:cNvPr id="601" name="直線コネクタ 600"/>
        <xdr:cNvCxnSpPr/>
      </xdr:nvCxnSpPr>
      <xdr:spPr>
        <a:xfrm>
          <a:off x="12814300" y="12285599"/>
          <a:ext cx="889000" cy="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2" name="フローチャート : 判断 601"/>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3" name="テキスト ボックス 602"/>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4" name="フローチャート : 判断 603"/>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5" name="テキスト ボックス 604"/>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28092</xdr:rowOff>
    </xdr:from>
    <xdr:to>
      <xdr:col>23</xdr:col>
      <xdr:colOff>568325</xdr:colOff>
      <xdr:row>72</xdr:row>
      <xdr:rowOff>129692</xdr:rowOff>
    </xdr:to>
    <xdr:sp macro="" textlink="">
      <xdr:nvSpPr>
        <xdr:cNvPr id="611" name="円/楕円 610"/>
        <xdr:cNvSpPr/>
      </xdr:nvSpPr>
      <xdr:spPr>
        <a:xfrm>
          <a:off x="16268700" y="123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114469</xdr:rowOff>
    </xdr:from>
    <xdr:ext cx="534377" cy="259045"/>
    <xdr:sp macro="" textlink="">
      <xdr:nvSpPr>
        <xdr:cNvPr id="612" name="公債費該当値テキスト"/>
        <xdr:cNvSpPr txBox="1"/>
      </xdr:nvSpPr>
      <xdr:spPr>
        <a:xfrm>
          <a:off x="16370300" y="122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1880</xdr:rowOff>
    </xdr:from>
    <xdr:to>
      <xdr:col>22</xdr:col>
      <xdr:colOff>415925</xdr:colOff>
      <xdr:row>72</xdr:row>
      <xdr:rowOff>103480</xdr:rowOff>
    </xdr:to>
    <xdr:sp macro="" textlink="">
      <xdr:nvSpPr>
        <xdr:cNvPr id="613" name="円/楕円 612"/>
        <xdr:cNvSpPr/>
      </xdr:nvSpPr>
      <xdr:spPr>
        <a:xfrm>
          <a:off x="15430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120007</xdr:rowOff>
    </xdr:from>
    <xdr:ext cx="534377" cy="259045"/>
    <xdr:sp macro="" textlink="">
      <xdr:nvSpPr>
        <xdr:cNvPr id="614" name="テキスト ボックス 613"/>
        <xdr:cNvSpPr txBox="1"/>
      </xdr:nvSpPr>
      <xdr:spPr>
        <a:xfrm>
          <a:off x="15214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124676</xdr:rowOff>
    </xdr:from>
    <xdr:to>
      <xdr:col>21</xdr:col>
      <xdr:colOff>212725</xdr:colOff>
      <xdr:row>72</xdr:row>
      <xdr:rowOff>54826</xdr:rowOff>
    </xdr:to>
    <xdr:sp macro="" textlink="">
      <xdr:nvSpPr>
        <xdr:cNvPr id="615" name="円/楕円 614"/>
        <xdr:cNvSpPr/>
      </xdr:nvSpPr>
      <xdr:spPr>
        <a:xfrm>
          <a:off x="14541500" y="12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71353</xdr:rowOff>
    </xdr:from>
    <xdr:ext cx="534377" cy="259045"/>
    <xdr:sp macro="" textlink="">
      <xdr:nvSpPr>
        <xdr:cNvPr id="616" name="テキスト ボックス 615"/>
        <xdr:cNvSpPr txBox="1"/>
      </xdr:nvSpPr>
      <xdr:spPr>
        <a:xfrm>
          <a:off x="14325111" y="120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124009</xdr:rowOff>
    </xdr:from>
    <xdr:to>
      <xdr:col>20</xdr:col>
      <xdr:colOff>9525</xdr:colOff>
      <xdr:row>72</xdr:row>
      <xdr:rowOff>54159</xdr:rowOff>
    </xdr:to>
    <xdr:sp macro="" textlink="">
      <xdr:nvSpPr>
        <xdr:cNvPr id="617" name="円/楕円 616"/>
        <xdr:cNvSpPr/>
      </xdr:nvSpPr>
      <xdr:spPr>
        <a:xfrm>
          <a:off x="13652500" y="122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70686</xdr:rowOff>
    </xdr:from>
    <xdr:ext cx="534377" cy="259045"/>
    <xdr:sp macro="" textlink="">
      <xdr:nvSpPr>
        <xdr:cNvPr id="618" name="テキスト ボックス 617"/>
        <xdr:cNvSpPr txBox="1"/>
      </xdr:nvSpPr>
      <xdr:spPr>
        <a:xfrm>
          <a:off x="13436111" y="120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61849</xdr:rowOff>
    </xdr:from>
    <xdr:to>
      <xdr:col>18</xdr:col>
      <xdr:colOff>492125</xdr:colOff>
      <xdr:row>71</xdr:row>
      <xdr:rowOff>163449</xdr:rowOff>
    </xdr:to>
    <xdr:sp macro="" textlink="">
      <xdr:nvSpPr>
        <xdr:cNvPr id="619" name="円/楕円 618"/>
        <xdr:cNvSpPr/>
      </xdr:nvSpPr>
      <xdr:spPr>
        <a:xfrm>
          <a:off x="12763500" y="122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8526</xdr:rowOff>
    </xdr:from>
    <xdr:ext cx="534377" cy="259045"/>
    <xdr:sp macro="" textlink="">
      <xdr:nvSpPr>
        <xdr:cNvPr id="620" name="テキスト ボックス 619"/>
        <xdr:cNvSpPr txBox="1"/>
      </xdr:nvSpPr>
      <xdr:spPr>
        <a:xfrm>
          <a:off x="12547111" y="120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97486</xdr:rowOff>
    </xdr:from>
    <xdr:to>
      <xdr:col>23</xdr:col>
      <xdr:colOff>517525</xdr:colOff>
      <xdr:row>98</xdr:row>
      <xdr:rowOff>133108</xdr:rowOff>
    </xdr:to>
    <xdr:cxnSp macro="">
      <xdr:nvCxnSpPr>
        <xdr:cNvPr id="649" name="直線コネクタ 648"/>
        <xdr:cNvCxnSpPr/>
      </xdr:nvCxnSpPr>
      <xdr:spPr>
        <a:xfrm>
          <a:off x="15481300" y="16899586"/>
          <a:ext cx="8382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28639</xdr:rowOff>
    </xdr:from>
    <xdr:to>
      <xdr:col>22</xdr:col>
      <xdr:colOff>365125</xdr:colOff>
      <xdr:row>98</xdr:row>
      <xdr:rowOff>97486</xdr:rowOff>
    </xdr:to>
    <xdr:cxnSp macro="">
      <xdr:nvCxnSpPr>
        <xdr:cNvPr id="652" name="直線コネクタ 651"/>
        <xdr:cNvCxnSpPr/>
      </xdr:nvCxnSpPr>
      <xdr:spPr>
        <a:xfrm>
          <a:off x="14592300" y="16830739"/>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3" name="フローチャート : 判断 652"/>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4" name="テキスト ボックス 653"/>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28639</xdr:rowOff>
    </xdr:from>
    <xdr:to>
      <xdr:col>21</xdr:col>
      <xdr:colOff>161925</xdr:colOff>
      <xdr:row>98</xdr:row>
      <xdr:rowOff>170942</xdr:rowOff>
    </xdr:to>
    <xdr:cxnSp macro="">
      <xdr:nvCxnSpPr>
        <xdr:cNvPr id="655" name="直線コネクタ 654"/>
        <xdr:cNvCxnSpPr/>
      </xdr:nvCxnSpPr>
      <xdr:spPr>
        <a:xfrm flipV="1">
          <a:off x="13703300" y="16830739"/>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6" name="フローチャート : 判断 655"/>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7" name="テキスト ボックス 656"/>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167666</xdr:rowOff>
    </xdr:from>
    <xdr:to>
      <xdr:col>19</xdr:col>
      <xdr:colOff>644525</xdr:colOff>
      <xdr:row>98</xdr:row>
      <xdr:rowOff>170942</xdr:rowOff>
    </xdr:to>
    <xdr:cxnSp macro="">
      <xdr:nvCxnSpPr>
        <xdr:cNvPr id="658" name="直線コネクタ 657"/>
        <xdr:cNvCxnSpPr/>
      </xdr:nvCxnSpPr>
      <xdr:spPr>
        <a:xfrm>
          <a:off x="12814300" y="1696976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9" name="フローチャート : 判断 658"/>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0" name="テキスト ボックス 659"/>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1" name="フローチャート : 判断 660"/>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2" name="テキスト ボックス 661"/>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82308</xdr:rowOff>
    </xdr:from>
    <xdr:to>
      <xdr:col>23</xdr:col>
      <xdr:colOff>568325</xdr:colOff>
      <xdr:row>99</xdr:row>
      <xdr:rowOff>12458</xdr:rowOff>
    </xdr:to>
    <xdr:sp macro="" textlink="">
      <xdr:nvSpPr>
        <xdr:cNvPr id="668" name="円/楕円 667"/>
        <xdr:cNvSpPr/>
      </xdr:nvSpPr>
      <xdr:spPr>
        <a:xfrm>
          <a:off x="16268700" y="168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168685</xdr:rowOff>
    </xdr:from>
    <xdr:ext cx="469744" cy="259045"/>
    <xdr:sp macro="" textlink="">
      <xdr:nvSpPr>
        <xdr:cNvPr id="669" name="積立金該当値テキスト"/>
        <xdr:cNvSpPr txBox="1"/>
      </xdr:nvSpPr>
      <xdr:spPr>
        <a:xfrm>
          <a:off x="16370300" y="1679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46686</xdr:rowOff>
    </xdr:from>
    <xdr:to>
      <xdr:col>22</xdr:col>
      <xdr:colOff>415925</xdr:colOff>
      <xdr:row>98</xdr:row>
      <xdr:rowOff>148286</xdr:rowOff>
    </xdr:to>
    <xdr:sp macro="" textlink="">
      <xdr:nvSpPr>
        <xdr:cNvPr id="670" name="円/楕円 669"/>
        <xdr:cNvSpPr/>
      </xdr:nvSpPr>
      <xdr:spPr>
        <a:xfrm>
          <a:off x="15430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139413</xdr:rowOff>
    </xdr:from>
    <xdr:ext cx="469744" cy="259045"/>
    <xdr:sp macro="" textlink="">
      <xdr:nvSpPr>
        <xdr:cNvPr id="671" name="テキスト ボックス 670"/>
        <xdr:cNvSpPr txBox="1"/>
      </xdr:nvSpPr>
      <xdr:spPr>
        <a:xfrm>
          <a:off x="15246427" y="1694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149289</xdr:rowOff>
    </xdr:from>
    <xdr:to>
      <xdr:col>21</xdr:col>
      <xdr:colOff>212725</xdr:colOff>
      <xdr:row>98</xdr:row>
      <xdr:rowOff>79439</xdr:rowOff>
    </xdr:to>
    <xdr:sp macro="" textlink="">
      <xdr:nvSpPr>
        <xdr:cNvPr id="672" name="円/楕円 671"/>
        <xdr:cNvSpPr/>
      </xdr:nvSpPr>
      <xdr:spPr>
        <a:xfrm>
          <a:off x="14541500" y="16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70566</xdr:rowOff>
    </xdr:from>
    <xdr:ext cx="469744" cy="259045"/>
    <xdr:sp macro="" textlink="">
      <xdr:nvSpPr>
        <xdr:cNvPr id="673" name="テキスト ボックス 672"/>
        <xdr:cNvSpPr txBox="1"/>
      </xdr:nvSpPr>
      <xdr:spPr>
        <a:xfrm>
          <a:off x="14357427" y="168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120142</xdr:rowOff>
    </xdr:from>
    <xdr:to>
      <xdr:col>20</xdr:col>
      <xdr:colOff>9525</xdr:colOff>
      <xdr:row>99</xdr:row>
      <xdr:rowOff>50292</xdr:rowOff>
    </xdr:to>
    <xdr:sp macro="" textlink="">
      <xdr:nvSpPr>
        <xdr:cNvPr id="674" name="円/楕円 673"/>
        <xdr:cNvSpPr/>
      </xdr:nvSpPr>
      <xdr:spPr>
        <a:xfrm>
          <a:off x="13652500" y="169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41419</xdr:rowOff>
    </xdr:from>
    <xdr:ext cx="469744" cy="259045"/>
    <xdr:sp macro="" textlink="">
      <xdr:nvSpPr>
        <xdr:cNvPr id="675" name="テキスト ボックス 674"/>
        <xdr:cNvSpPr txBox="1"/>
      </xdr:nvSpPr>
      <xdr:spPr>
        <a:xfrm>
          <a:off x="13468427"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116866</xdr:rowOff>
    </xdr:from>
    <xdr:to>
      <xdr:col>18</xdr:col>
      <xdr:colOff>492125</xdr:colOff>
      <xdr:row>99</xdr:row>
      <xdr:rowOff>47016</xdr:rowOff>
    </xdr:to>
    <xdr:sp macro="" textlink="">
      <xdr:nvSpPr>
        <xdr:cNvPr id="676" name="円/楕円 675"/>
        <xdr:cNvSpPr/>
      </xdr:nvSpPr>
      <xdr:spPr>
        <a:xfrm>
          <a:off x="12763500" y="169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38143</xdr:rowOff>
    </xdr:from>
    <xdr:ext cx="469744" cy="259045"/>
    <xdr:sp macro="" textlink="">
      <xdr:nvSpPr>
        <xdr:cNvPr id="677" name="テキスト ボックス 676"/>
        <xdr:cNvSpPr txBox="1"/>
      </xdr:nvSpPr>
      <xdr:spPr>
        <a:xfrm>
          <a:off x="12579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10214</xdr:rowOff>
    </xdr:from>
    <xdr:to>
      <xdr:col>32</xdr:col>
      <xdr:colOff>187325</xdr:colOff>
      <xdr:row>39</xdr:row>
      <xdr:rowOff>98878</xdr:rowOff>
    </xdr:to>
    <xdr:cxnSp macro="">
      <xdr:nvCxnSpPr>
        <xdr:cNvPr id="708" name="直線コネクタ 707"/>
        <xdr:cNvCxnSpPr/>
      </xdr:nvCxnSpPr>
      <xdr:spPr>
        <a:xfrm>
          <a:off x="21323300" y="6696764"/>
          <a:ext cx="8382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10214</xdr:rowOff>
    </xdr:from>
    <xdr:to>
      <xdr:col>31</xdr:col>
      <xdr:colOff>34925</xdr:colOff>
      <xdr:row>39</xdr:row>
      <xdr:rowOff>98878</xdr:rowOff>
    </xdr:to>
    <xdr:cxnSp macro="">
      <xdr:nvCxnSpPr>
        <xdr:cNvPr id="711" name="直線コネクタ 710"/>
        <xdr:cNvCxnSpPr/>
      </xdr:nvCxnSpPr>
      <xdr:spPr>
        <a:xfrm flipV="1">
          <a:off x="20434300" y="6696764"/>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2" name="フローチャート : 判断 711"/>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3" name="テキスト ボックス 712"/>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4" name="直線コネクタ 71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5" name="フローチャート : 判断 714"/>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6" name="テキスト ボックス 715"/>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7" name="直線コネクタ 71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8" name="フローチャート : 判断 717"/>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9" name="テキスト ボックス 718"/>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0" name="フローチャート : 判断 719"/>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1" name="テキスト ボックス 720"/>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7" name="円/楕円 72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130864</xdr:rowOff>
    </xdr:from>
    <xdr:to>
      <xdr:col>31</xdr:col>
      <xdr:colOff>85725</xdr:colOff>
      <xdr:row>39</xdr:row>
      <xdr:rowOff>61014</xdr:rowOff>
    </xdr:to>
    <xdr:sp macro="" textlink="">
      <xdr:nvSpPr>
        <xdr:cNvPr id="729" name="円/楕円 728"/>
        <xdr:cNvSpPr/>
      </xdr:nvSpPr>
      <xdr:spPr>
        <a:xfrm>
          <a:off x="21272500" y="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52141</xdr:rowOff>
    </xdr:from>
    <xdr:ext cx="378565" cy="259045"/>
    <xdr:sp macro="" textlink="">
      <xdr:nvSpPr>
        <xdr:cNvPr id="730" name="テキスト ボックス 729"/>
        <xdr:cNvSpPr txBox="1"/>
      </xdr:nvSpPr>
      <xdr:spPr>
        <a:xfrm>
          <a:off x="21134017" y="673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1" name="円/楕円 73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2" name="テキスト ボックス 73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3" name="円/楕円 73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4" name="テキスト ボックス 73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5" name="円/楕円 73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6" name="テキスト ボックス 73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63530</xdr:rowOff>
    </xdr:from>
    <xdr:to>
      <xdr:col>32</xdr:col>
      <xdr:colOff>187325</xdr:colOff>
      <xdr:row>58</xdr:row>
      <xdr:rowOff>65039</xdr:rowOff>
    </xdr:to>
    <xdr:cxnSp macro="">
      <xdr:nvCxnSpPr>
        <xdr:cNvPr id="763" name="直線コネクタ 762"/>
        <xdr:cNvCxnSpPr/>
      </xdr:nvCxnSpPr>
      <xdr:spPr>
        <a:xfrm flipV="1">
          <a:off x="21323300" y="1000763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167543</xdr:rowOff>
    </xdr:from>
    <xdr:to>
      <xdr:col>31</xdr:col>
      <xdr:colOff>34925</xdr:colOff>
      <xdr:row>58</xdr:row>
      <xdr:rowOff>65039</xdr:rowOff>
    </xdr:to>
    <xdr:cxnSp macro="">
      <xdr:nvCxnSpPr>
        <xdr:cNvPr id="766" name="直線コネクタ 765"/>
        <xdr:cNvCxnSpPr/>
      </xdr:nvCxnSpPr>
      <xdr:spPr>
        <a:xfrm>
          <a:off x="20434300" y="9940193"/>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7" name="フローチャート : 判断 766"/>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8" name="テキスト ボックス 767"/>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167543</xdr:rowOff>
    </xdr:from>
    <xdr:to>
      <xdr:col>29</xdr:col>
      <xdr:colOff>517525</xdr:colOff>
      <xdr:row>58</xdr:row>
      <xdr:rowOff>32303</xdr:rowOff>
    </xdr:to>
    <xdr:cxnSp macro="">
      <xdr:nvCxnSpPr>
        <xdr:cNvPr id="769" name="直線コネクタ 768"/>
        <xdr:cNvCxnSpPr/>
      </xdr:nvCxnSpPr>
      <xdr:spPr>
        <a:xfrm flipV="1">
          <a:off x="19545300" y="9940193"/>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0" name="フローチャート : 判断 769"/>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1" name="テキスト ボックス 770"/>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28966</xdr:rowOff>
    </xdr:from>
    <xdr:to>
      <xdr:col>28</xdr:col>
      <xdr:colOff>314325</xdr:colOff>
      <xdr:row>58</xdr:row>
      <xdr:rowOff>32303</xdr:rowOff>
    </xdr:to>
    <xdr:cxnSp macro="">
      <xdr:nvCxnSpPr>
        <xdr:cNvPr id="772" name="直線コネクタ 771"/>
        <xdr:cNvCxnSpPr/>
      </xdr:nvCxnSpPr>
      <xdr:spPr>
        <a:xfrm>
          <a:off x="18656300" y="9973066"/>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3" name="フローチャート : 判断 772"/>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4" name="テキスト ボックス 773"/>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5" name="フローチャート : 判断 774"/>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6" name="テキスト ボックス 775"/>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12730</xdr:rowOff>
    </xdr:from>
    <xdr:to>
      <xdr:col>32</xdr:col>
      <xdr:colOff>238125</xdr:colOff>
      <xdr:row>58</xdr:row>
      <xdr:rowOff>114330</xdr:rowOff>
    </xdr:to>
    <xdr:sp macro="" textlink="">
      <xdr:nvSpPr>
        <xdr:cNvPr id="782" name="円/楕円 781"/>
        <xdr:cNvSpPr/>
      </xdr:nvSpPr>
      <xdr:spPr>
        <a:xfrm>
          <a:off x="221107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99107</xdr:rowOff>
    </xdr:from>
    <xdr:ext cx="469744" cy="259045"/>
    <xdr:sp macro="" textlink="">
      <xdr:nvSpPr>
        <xdr:cNvPr id="783" name="貸付金該当値テキスト"/>
        <xdr:cNvSpPr txBox="1"/>
      </xdr:nvSpPr>
      <xdr:spPr>
        <a:xfrm>
          <a:off x="22212300" y="98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14239</xdr:rowOff>
    </xdr:from>
    <xdr:to>
      <xdr:col>31</xdr:col>
      <xdr:colOff>85725</xdr:colOff>
      <xdr:row>58</xdr:row>
      <xdr:rowOff>115839</xdr:rowOff>
    </xdr:to>
    <xdr:sp macro="" textlink="">
      <xdr:nvSpPr>
        <xdr:cNvPr id="784" name="円/楕円 783"/>
        <xdr:cNvSpPr/>
      </xdr:nvSpPr>
      <xdr:spPr>
        <a:xfrm>
          <a:off x="21272500" y="9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106966</xdr:rowOff>
    </xdr:from>
    <xdr:ext cx="469744" cy="259045"/>
    <xdr:sp macro="" textlink="">
      <xdr:nvSpPr>
        <xdr:cNvPr id="785" name="テキスト ボックス 784"/>
        <xdr:cNvSpPr txBox="1"/>
      </xdr:nvSpPr>
      <xdr:spPr>
        <a:xfrm>
          <a:off x="21088427" y="100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116743</xdr:rowOff>
    </xdr:from>
    <xdr:to>
      <xdr:col>29</xdr:col>
      <xdr:colOff>568325</xdr:colOff>
      <xdr:row>58</xdr:row>
      <xdr:rowOff>46893</xdr:rowOff>
    </xdr:to>
    <xdr:sp macro="" textlink="">
      <xdr:nvSpPr>
        <xdr:cNvPr id="786" name="円/楕円 785"/>
        <xdr:cNvSpPr/>
      </xdr:nvSpPr>
      <xdr:spPr>
        <a:xfrm>
          <a:off x="203835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38020</xdr:rowOff>
    </xdr:from>
    <xdr:ext cx="469744" cy="259045"/>
    <xdr:sp macro="" textlink="">
      <xdr:nvSpPr>
        <xdr:cNvPr id="787" name="テキスト ボックス 786"/>
        <xdr:cNvSpPr txBox="1"/>
      </xdr:nvSpPr>
      <xdr:spPr>
        <a:xfrm>
          <a:off x="20199427" y="9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152953</xdr:rowOff>
    </xdr:from>
    <xdr:to>
      <xdr:col>28</xdr:col>
      <xdr:colOff>365125</xdr:colOff>
      <xdr:row>58</xdr:row>
      <xdr:rowOff>83103</xdr:rowOff>
    </xdr:to>
    <xdr:sp macro="" textlink="">
      <xdr:nvSpPr>
        <xdr:cNvPr id="788" name="円/楕円 787"/>
        <xdr:cNvSpPr/>
      </xdr:nvSpPr>
      <xdr:spPr>
        <a:xfrm>
          <a:off x="19494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74230</xdr:rowOff>
    </xdr:from>
    <xdr:ext cx="469744" cy="259045"/>
    <xdr:sp macro="" textlink="">
      <xdr:nvSpPr>
        <xdr:cNvPr id="789" name="テキスト ボックス 788"/>
        <xdr:cNvSpPr txBox="1"/>
      </xdr:nvSpPr>
      <xdr:spPr>
        <a:xfrm>
          <a:off x="19310427" y="100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149616</xdr:rowOff>
    </xdr:from>
    <xdr:to>
      <xdr:col>27</xdr:col>
      <xdr:colOff>161925</xdr:colOff>
      <xdr:row>58</xdr:row>
      <xdr:rowOff>79766</xdr:rowOff>
    </xdr:to>
    <xdr:sp macro="" textlink="">
      <xdr:nvSpPr>
        <xdr:cNvPr id="790" name="円/楕円 789"/>
        <xdr:cNvSpPr/>
      </xdr:nvSpPr>
      <xdr:spPr>
        <a:xfrm>
          <a:off x="18605500" y="99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70893</xdr:rowOff>
    </xdr:from>
    <xdr:ext cx="469744" cy="259045"/>
    <xdr:sp macro="" textlink="">
      <xdr:nvSpPr>
        <xdr:cNvPr id="791" name="テキスト ボックス 790"/>
        <xdr:cNvSpPr txBox="1"/>
      </xdr:nvSpPr>
      <xdr:spPr>
        <a:xfrm>
          <a:off x="18421427" y="10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41935</xdr:rowOff>
    </xdr:from>
    <xdr:to>
      <xdr:col>32</xdr:col>
      <xdr:colOff>187325</xdr:colOff>
      <xdr:row>76</xdr:row>
      <xdr:rowOff>127546</xdr:rowOff>
    </xdr:to>
    <xdr:cxnSp macro="">
      <xdr:nvCxnSpPr>
        <xdr:cNvPr id="821" name="直線コネクタ 820"/>
        <xdr:cNvCxnSpPr/>
      </xdr:nvCxnSpPr>
      <xdr:spPr>
        <a:xfrm flipV="1">
          <a:off x="21323300" y="13072135"/>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2"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127546</xdr:rowOff>
    </xdr:from>
    <xdr:to>
      <xdr:col>31</xdr:col>
      <xdr:colOff>34925</xdr:colOff>
      <xdr:row>77</xdr:row>
      <xdr:rowOff>18466</xdr:rowOff>
    </xdr:to>
    <xdr:cxnSp macro="">
      <xdr:nvCxnSpPr>
        <xdr:cNvPr id="824" name="直線コネクタ 823"/>
        <xdr:cNvCxnSpPr/>
      </xdr:nvCxnSpPr>
      <xdr:spPr>
        <a:xfrm flipV="1">
          <a:off x="20434300" y="13157746"/>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5" name="フローチャート : 判断 824"/>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6" name="テキスト ボックス 825"/>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18466</xdr:rowOff>
    </xdr:from>
    <xdr:to>
      <xdr:col>29</xdr:col>
      <xdr:colOff>517525</xdr:colOff>
      <xdr:row>77</xdr:row>
      <xdr:rowOff>40945</xdr:rowOff>
    </xdr:to>
    <xdr:cxnSp macro="">
      <xdr:nvCxnSpPr>
        <xdr:cNvPr id="827" name="直線コネクタ 826"/>
        <xdr:cNvCxnSpPr/>
      </xdr:nvCxnSpPr>
      <xdr:spPr>
        <a:xfrm flipV="1">
          <a:off x="19545300" y="1322011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8" name="フローチャート : 判断 827"/>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9" name="テキスト ボックス 828"/>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37478</xdr:rowOff>
    </xdr:from>
    <xdr:to>
      <xdr:col>28</xdr:col>
      <xdr:colOff>314325</xdr:colOff>
      <xdr:row>77</xdr:row>
      <xdr:rowOff>40945</xdr:rowOff>
    </xdr:to>
    <xdr:cxnSp macro="">
      <xdr:nvCxnSpPr>
        <xdr:cNvPr id="830" name="直線コネクタ 829"/>
        <xdr:cNvCxnSpPr/>
      </xdr:nvCxnSpPr>
      <xdr:spPr>
        <a:xfrm>
          <a:off x="18656300" y="1323912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1" name="フローチャート : 判断 830"/>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2" name="テキスト ボックス 831"/>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3" name="フローチャート : 判断 832"/>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4" name="テキスト ボックス 833"/>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162585</xdr:rowOff>
    </xdr:from>
    <xdr:to>
      <xdr:col>32</xdr:col>
      <xdr:colOff>238125</xdr:colOff>
      <xdr:row>76</xdr:row>
      <xdr:rowOff>92735</xdr:rowOff>
    </xdr:to>
    <xdr:sp macro="" textlink="">
      <xdr:nvSpPr>
        <xdr:cNvPr id="840" name="円/楕円 839"/>
        <xdr:cNvSpPr/>
      </xdr:nvSpPr>
      <xdr:spPr>
        <a:xfrm>
          <a:off x="22110700" y="13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141012</xdr:rowOff>
    </xdr:from>
    <xdr:ext cx="534377" cy="259045"/>
    <xdr:sp macro="" textlink="">
      <xdr:nvSpPr>
        <xdr:cNvPr id="841" name="繰出金該当値テキスト"/>
        <xdr:cNvSpPr txBox="1"/>
      </xdr:nvSpPr>
      <xdr:spPr>
        <a:xfrm>
          <a:off x="22212300" y="129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76746</xdr:rowOff>
    </xdr:from>
    <xdr:to>
      <xdr:col>31</xdr:col>
      <xdr:colOff>85725</xdr:colOff>
      <xdr:row>77</xdr:row>
      <xdr:rowOff>6896</xdr:rowOff>
    </xdr:to>
    <xdr:sp macro="" textlink="">
      <xdr:nvSpPr>
        <xdr:cNvPr id="842" name="円/楕円 841"/>
        <xdr:cNvSpPr/>
      </xdr:nvSpPr>
      <xdr:spPr>
        <a:xfrm>
          <a:off x="21272500" y="131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169473</xdr:rowOff>
    </xdr:from>
    <xdr:ext cx="534377" cy="259045"/>
    <xdr:sp macro="" textlink="">
      <xdr:nvSpPr>
        <xdr:cNvPr id="843" name="テキスト ボックス 842"/>
        <xdr:cNvSpPr txBox="1"/>
      </xdr:nvSpPr>
      <xdr:spPr>
        <a:xfrm>
          <a:off x="21056111" y="131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139116</xdr:rowOff>
    </xdr:from>
    <xdr:to>
      <xdr:col>29</xdr:col>
      <xdr:colOff>568325</xdr:colOff>
      <xdr:row>77</xdr:row>
      <xdr:rowOff>69266</xdr:rowOff>
    </xdr:to>
    <xdr:sp macro="" textlink="">
      <xdr:nvSpPr>
        <xdr:cNvPr id="844" name="円/楕円 843"/>
        <xdr:cNvSpPr/>
      </xdr:nvSpPr>
      <xdr:spPr>
        <a:xfrm>
          <a:off x="20383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60393</xdr:rowOff>
    </xdr:from>
    <xdr:ext cx="534377" cy="259045"/>
    <xdr:sp macro="" textlink="">
      <xdr:nvSpPr>
        <xdr:cNvPr id="845" name="テキスト ボックス 844"/>
        <xdr:cNvSpPr txBox="1"/>
      </xdr:nvSpPr>
      <xdr:spPr>
        <a:xfrm>
          <a:off x="20167111" y="132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161595</xdr:rowOff>
    </xdr:from>
    <xdr:to>
      <xdr:col>28</xdr:col>
      <xdr:colOff>365125</xdr:colOff>
      <xdr:row>77</xdr:row>
      <xdr:rowOff>91745</xdr:rowOff>
    </xdr:to>
    <xdr:sp macro="" textlink="">
      <xdr:nvSpPr>
        <xdr:cNvPr id="846" name="円/楕円 845"/>
        <xdr:cNvSpPr/>
      </xdr:nvSpPr>
      <xdr:spPr>
        <a:xfrm>
          <a:off x="19494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82872</xdr:rowOff>
    </xdr:from>
    <xdr:ext cx="534377" cy="259045"/>
    <xdr:sp macro="" textlink="">
      <xdr:nvSpPr>
        <xdr:cNvPr id="847" name="テキスト ボックス 846"/>
        <xdr:cNvSpPr txBox="1"/>
      </xdr:nvSpPr>
      <xdr:spPr>
        <a:xfrm>
          <a:off x="19278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158128</xdr:rowOff>
    </xdr:from>
    <xdr:to>
      <xdr:col>27</xdr:col>
      <xdr:colOff>161925</xdr:colOff>
      <xdr:row>77</xdr:row>
      <xdr:rowOff>88278</xdr:rowOff>
    </xdr:to>
    <xdr:sp macro="" textlink="">
      <xdr:nvSpPr>
        <xdr:cNvPr id="848" name="円/楕円 847"/>
        <xdr:cNvSpPr/>
      </xdr:nvSpPr>
      <xdr:spPr>
        <a:xfrm>
          <a:off x="18605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79405</xdr:rowOff>
    </xdr:from>
    <xdr:ext cx="534377" cy="259045"/>
    <xdr:sp macro="" textlink="">
      <xdr:nvSpPr>
        <xdr:cNvPr id="849" name="テキスト ボックス 848"/>
        <xdr:cNvSpPr txBox="1"/>
      </xdr:nvSpPr>
      <xdr:spPr>
        <a:xfrm>
          <a:off x="18389111" y="13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0" name="直線コネクタ 85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1" name="テキスト ボックス 86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2" name="直線コネクタ 86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3" name="テキスト ボックス 86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4" name="直線コネクタ 86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5" name="テキスト ボックス 86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6" name="直線コネクタ 86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7" name="テキスト ボックス 86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9" name="テキスト ボックス 86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1" name="直線コネクタ 87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6" name="直線コネクタ 87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8" name="フローチャート : 判断 87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9" name="直線コネクタ 87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0" name="フローチャート : 判断 87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1" name="テキスト ボックス 88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2" name="直線コネクタ 88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3" name="フローチャート : 判断 88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4" name="テキスト ボックス 88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5" name="直線コネクタ 88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6" name="フローチャート : 判断 885"/>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7" name="テキスト ボックス 886"/>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8" name="フローチャート : 判断 887"/>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9" name="テキスト ボックス 888"/>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5" name="円/楕円 89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7" name="円/楕円 89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8" name="テキスト ボックス 897"/>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9" name="円/楕円 89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0" name="テキスト ボックス 899"/>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1" name="円/楕円 90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2" name="テキスト ボックス 90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3" name="円/楕円 90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4" name="テキスト ボックス 903"/>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本市における性質別歳出の特徴は，公債費の負担が大きいことである。</a:t>
          </a:r>
          <a:r>
            <a:rPr lang="ja-JP" altLang="ja-JP" sz="1300" b="0" i="0" baseline="0">
              <a:solidFill>
                <a:schemeClr val="dk1"/>
              </a:solidFill>
              <a:effectLst/>
              <a:latin typeface="+mn-lt"/>
              <a:ea typeface="+mn-ea"/>
              <a:cs typeface="+mn-cs"/>
            </a:rPr>
            <a:t>過去に実施した大型プロジェクトや国の経済対策に伴って発行した市債の償還のピーク期は過ぎたものの、依然として類似団体平均・全国平均を大きく上回る状況となっている。</a:t>
          </a:r>
          <a:endParaRPr lang="en-US" altLang="ja-JP" sz="1300" b="0" i="0" baseline="0">
            <a:solidFill>
              <a:schemeClr val="dk1"/>
            </a:solidFill>
            <a:effectLst/>
            <a:latin typeface="+mn-lt"/>
            <a:ea typeface="+mn-ea"/>
            <a:cs typeface="+mn-cs"/>
          </a:endParaRPr>
        </a:p>
        <a:p>
          <a:pPr rtl="0"/>
          <a:r>
            <a:rPr kumimoji="1" lang="ja-JP" altLang="en-US" sz="1300" b="0" i="0" baseline="0">
              <a:solidFill>
                <a:schemeClr val="dk1"/>
              </a:solidFill>
              <a:effectLst/>
              <a:latin typeface="+mn-lt"/>
              <a:ea typeface="+mn-ea"/>
              <a:cs typeface="+mn-cs"/>
            </a:rPr>
            <a:t>　人件費，物件費については、</a:t>
          </a:r>
          <a:r>
            <a:rPr lang="ja-JP" altLang="ja-JP" sz="1300" b="0" i="0" baseline="0">
              <a:solidFill>
                <a:schemeClr val="dk1"/>
              </a:solidFill>
              <a:effectLst/>
              <a:latin typeface="+mn-lt"/>
              <a:ea typeface="+mn-ea"/>
              <a:cs typeface="+mn-cs"/>
            </a:rPr>
            <a:t>集中改革プラン等の実施による職員数の削減により人口１人当たりの職員数は類似団体平均、全国平均及び県内平均を下回っている。また固定費の圧縮等により物件費の圧縮も図っており、その結果、人件費・物件費等の類似団体平均、全国・県内平均を下回っている状況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補助費等，繰出金が平均から乖離している要因は，下水道事業が地方公営企業法を適用しているかどうかの差である。法適用会計への支出は「補助費等」，法非適用会計への支出は「繰出金」となるため，小松市は公共下水道事業に地方公営企業法を適用していることから「補助費等」が多く「繰出金」が少なくなっている。国により簡易水道事業・下水道事業の法適用の義務付けを行うため，全類似団体の法適用が完了する平成３１年度から比較可能となる予定。</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137414</xdr:rowOff>
    </xdr:from>
    <xdr:to>
      <xdr:col>6</xdr:col>
      <xdr:colOff>510540</xdr:colOff>
      <xdr:row>37</xdr:row>
      <xdr:rowOff>164846</xdr:rowOff>
    </xdr:to>
    <xdr:cxnSp macro="">
      <xdr:nvCxnSpPr>
        <xdr:cNvPr id="52" name="直線コネクタ 51"/>
        <xdr:cNvCxnSpPr/>
      </xdr:nvCxnSpPr>
      <xdr:spPr>
        <a:xfrm flipV="1">
          <a:off x="4633595" y="5623814"/>
          <a:ext cx="127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168673</xdr:rowOff>
    </xdr:from>
    <xdr:ext cx="469744" cy="259045"/>
    <xdr:sp macro="" textlink="">
      <xdr:nvSpPr>
        <xdr:cNvPr id="53" name="議会費最小値テキスト"/>
        <xdr:cNvSpPr txBox="1"/>
      </xdr:nvSpPr>
      <xdr:spPr>
        <a:xfrm>
          <a:off x="4686300"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37</xdr:row>
      <xdr:rowOff>164846</xdr:rowOff>
    </xdr:from>
    <xdr:to>
      <xdr:col>6</xdr:col>
      <xdr:colOff>600075</xdr:colOff>
      <xdr:row>37</xdr:row>
      <xdr:rowOff>164846</xdr:rowOff>
    </xdr:to>
    <xdr:cxnSp macro="">
      <xdr:nvCxnSpPr>
        <xdr:cNvPr id="54" name="直線コネクタ 53"/>
        <xdr:cNvCxnSpPr/>
      </xdr:nvCxnSpPr>
      <xdr:spPr>
        <a:xfrm>
          <a:off x="4546600" y="650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84091</xdr:rowOff>
    </xdr:from>
    <xdr:ext cx="469744" cy="259045"/>
    <xdr:sp macro="" textlink="">
      <xdr:nvSpPr>
        <xdr:cNvPr id="55" name="議会費最大値テキスト"/>
        <xdr:cNvSpPr txBox="1"/>
      </xdr:nvSpPr>
      <xdr:spPr>
        <a:xfrm>
          <a:off x="4686300" y="53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137414</xdr:rowOff>
    </xdr:from>
    <xdr:to>
      <xdr:col>6</xdr:col>
      <xdr:colOff>600075</xdr:colOff>
      <xdr:row>32</xdr:row>
      <xdr:rowOff>137414</xdr:rowOff>
    </xdr:to>
    <xdr:cxnSp macro="">
      <xdr:nvCxnSpPr>
        <xdr:cNvPr id="56" name="直線コネクタ 55"/>
        <xdr:cNvCxnSpPr/>
      </xdr:nvCxnSpPr>
      <xdr:spPr>
        <a:xfrm>
          <a:off x="4546600" y="562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133985</xdr:rowOff>
    </xdr:from>
    <xdr:to>
      <xdr:col>6</xdr:col>
      <xdr:colOff>511175</xdr:colOff>
      <xdr:row>32</xdr:row>
      <xdr:rowOff>137414</xdr:rowOff>
    </xdr:to>
    <xdr:cxnSp macro="">
      <xdr:nvCxnSpPr>
        <xdr:cNvPr id="57" name="直線コネクタ 56"/>
        <xdr:cNvCxnSpPr/>
      </xdr:nvCxnSpPr>
      <xdr:spPr>
        <a:xfrm>
          <a:off x="3797300" y="562038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55897</xdr:rowOff>
    </xdr:from>
    <xdr:ext cx="469744" cy="259045"/>
    <xdr:sp macro="" textlink="">
      <xdr:nvSpPr>
        <xdr:cNvPr id="58" name="議会費平均値テキスト"/>
        <xdr:cNvSpPr txBox="1"/>
      </xdr:nvSpPr>
      <xdr:spPr>
        <a:xfrm>
          <a:off x="4686300" y="6056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77470</xdr:rowOff>
    </xdr:from>
    <xdr:to>
      <xdr:col>6</xdr:col>
      <xdr:colOff>561975</xdr:colOff>
      <xdr:row>36</xdr:row>
      <xdr:rowOff>7620</xdr:rowOff>
    </xdr:to>
    <xdr:sp macro="" textlink="">
      <xdr:nvSpPr>
        <xdr:cNvPr id="59" name="フローチャート : 判断 58"/>
        <xdr:cNvSpPr/>
      </xdr:nvSpPr>
      <xdr:spPr>
        <a:xfrm>
          <a:off x="458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133985</xdr:rowOff>
    </xdr:from>
    <xdr:to>
      <xdr:col>5</xdr:col>
      <xdr:colOff>358775</xdr:colOff>
      <xdr:row>32</xdr:row>
      <xdr:rowOff>155130</xdr:rowOff>
    </xdr:to>
    <xdr:cxnSp macro="">
      <xdr:nvCxnSpPr>
        <xdr:cNvPr id="60" name="直線コネクタ 59"/>
        <xdr:cNvCxnSpPr/>
      </xdr:nvCxnSpPr>
      <xdr:spPr>
        <a:xfrm flipV="1">
          <a:off x="2908300" y="562038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123127</xdr:rowOff>
    </xdr:from>
    <xdr:to>
      <xdr:col>4</xdr:col>
      <xdr:colOff>155575</xdr:colOff>
      <xdr:row>32</xdr:row>
      <xdr:rowOff>155130</xdr:rowOff>
    </xdr:to>
    <xdr:cxnSp macro="">
      <xdr:nvCxnSpPr>
        <xdr:cNvPr id="63" name="直線コネクタ 62"/>
        <xdr:cNvCxnSpPr/>
      </xdr:nvCxnSpPr>
      <xdr:spPr>
        <a:xfrm>
          <a:off x="2019300" y="5609527"/>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23685</xdr:rowOff>
    </xdr:from>
    <xdr:to>
      <xdr:col>2</xdr:col>
      <xdr:colOff>638175</xdr:colOff>
      <xdr:row>32</xdr:row>
      <xdr:rowOff>123127</xdr:rowOff>
    </xdr:to>
    <xdr:cxnSp macro="">
      <xdr:nvCxnSpPr>
        <xdr:cNvPr id="66" name="直線コネクタ 65"/>
        <xdr:cNvCxnSpPr/>
      </xdr:nvCxnSpPr>
      <xdr:spPr>
        <a:xfrm>
          <a:off x="1130300" y="5338635"/>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86614</xdr:rowOff>
    </xdr:from>
    <xdr:to>
      <xdr:col>6</xdr:col>
      <xdr:colOff>561975</xdr:colOff>
      <xdr:row>33</xdr:row>
      <xdr:rowOff>16764</xdr:rowOff>
    </xdr:to>
    <xdr:sp macro="" textlink="">
      <xdr:nvSpPr>
        <xdr:cNvPr id="76" name="円/楕円 75"/>
        <xdr:cNvSpPr/>
      </xdr:nvSpPr>
      <xdr:spPr>
        <a:xfrm>
          <a:off x="45847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39641</xdr:rowOff>
    </xdr:from>
    <xdr:ext cx="469744" cy="259045"/>
    <xdr:sp macro="" textlink="">
      <xdr:nvSpPr>
        <xdr:cNvPr id="77" name="議会費該当値テキスト"/>
        <xdr:cNvSpPr txBox="1"/>
      </xdr:nvSpPr>
      <xdr:spPr>
        <a:xfrm>
          <a:off x="4686300" y="55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83185</xdr:rowOff>
    </xdr:from>
    <xdr:to>
      <xdr:col>5</xdr:col>
      <xdr:colOff>409575</xdr:colOff>
      <xdr:row>33</xdr:row>
      <xdr:rowOff>13335</xdr:rowOff>
    </xdr:to>
    <xdr:sp macro="" textlink="">
      <xdr:nvSpPr>
        <xdr:cNvPr id="78" name="円/楕円 77"/>
        <xdr:cNvSpPr/>
      </xdr:nvSpPr>
      <xdr:spPr>
        <a:xfrm>
          <a:off x="37465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29862</xdr:rowOff>
    </xdr:from>
    <xdr:ext cx="469744" cy="259045"/>
    <xdr:sp macro="" textlink="">
      <xdr:nvSpPr>
        <xdr:cNvPr id="79" name="テキスト ボックス 78"/>
        <xdr:cNvSpPr txBox="1"/>
      </xdr:nvSpPr>
      <xdr:spPr>
        <a:xfrm>
          <a:off x="3562427"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104330</xdr:rowOff>
    </xdr:from>
    <xdr:to>
      <xdr:col>4</xdr:col>
      <xdr:colOff>206375</xdr:colOff>
      <xdr:row>33</xdr:row>
      <xdr:rowOff>34480</xdr:rowOff>
    </xdr:to>
    <xdr:sp macro="" textlink="">
      <xdr:nvSpPr>
        <xdr:cNvPr id="80" name="円/楕円 79"/>
        <xdr:cNvSpPr/>
      </xdr:nvSpPr>
      <xdr:spPr>
        <a:xfrm>
          <a:off x="2857500" y="5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51007</xdr:rowOff>
    </xdr:from>
    <xdr:ext cx="469744" cy="259045"/>
    <xdr:sp macro="" textlink="">
      <xdr:nvSpPr>
        <xdr:cNvPr id="81" name="テキスト ボックス 80"/>
        <xdr:cNvSpPr txBox="1"/>
      </xdr:nvSpPr>
      <xdr:spPr>
        <a:xfrm>
          <a:off x="2673427" y="53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72327</xdr:rowOff>
    </xdr:from>
    <xdr:to>
      <xdr:col>3</xdr:col>
      <xdr:colOff>3175</xdr:colOff>
      <xdr:row>33</xdr:row>
      <xdr:rowOff>2477</xdr:rowOff>
    </xdr:to>
    <xdr:sp macro="" textlink="">
      <xdr:nvSpPr>
        <xdr:cNvPr id="82" name="円/楕円 81"/>
        <xdr:cNvSpPr/>
      </xdr:nvSpPr>
      <xdr:spPr>
        <a:xfrm>
          <a:off x="1968500" y="55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19004</xdr:rowOff>
    </xdr:from>
    <xdr:ext cx="469744" cy="259045"/>
    <xdr:sp macro="" textlink="">
      <xdr:nvSpPr>
        <xdr:cNvPr id="83" name="テキスト ボックス 82"/>
        <xdr:cNvSpPr txBox="1"/>
      </xdr:nvSpPr>
      <xdr:spPr>
        <a:xfrm>
          <a:off x="1784427" y="53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144335</xdr:rowOff>
    </xdr:from>
    <xdr:to>
      <xdr:col>1</xdr:col>
      <xdr:colOff>485775</xdr:colOff>
      <xdr:row>31</xdr:row>
      <xdr:rowOff>74485</xdr:rowOff>
    </xdr:to>
    <xdr:sp macro="" textlink="">
      <xdr:nvSpPr>
        <xdr:cNvPr id="84" name="円/楕円 83"/>
        <xdr:cNvSpPr/>
      </xdr:nvSpPr>
      <xdr:spPr>
        <a:xfrm>
          <a:off x="1079500" y="52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91012</xdr:rowOff>
    </xdr:from>
    <xdr:ext cx="469744" cy="259045"/>
    <xdr:sp macro="" textlink="">
      <xdr:nvSpPr>
        <xdr:cNvPr id="85" name="テキスト ボックス 84"/>
        <xdr:cNvSpPr txBox="1"/>
      </xdr:nvSpPr>
      <xdr:spPr>
        <a:xfrm>
          <a:off x="895427" y="506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0" name="直線コネクタ 109"/>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1"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2" name="直線コネクタ 111"/>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3"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4" name="直線コネクタ 113"/>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132556</xdr:rowOff>
    </xdr:from>
    <xdr:to>
      <xdr:col>6</xdr:col>
      <xdr:colOff>511175</xdr:colOff>
      <xdr:row>57</xdr:row>
      <xdr:rowOff>144138</xdr:rowOff>
    </xdr:to>
    <xdr:cxnSp macro="">
      <xdr:nvCxnSpPr>
        <xdr:cNvPr id="115" name="直線コネクタ 114"/>
        <xdr:cNvCxnSpPr/>
      </xdr:nvCxnSpPr>
      <xdr:spPr>
        <a:xfrm>
          <a:off x="3797300" y="990520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6"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7" name="フローチャート : 判断 116"/>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50317</xdr:rowOff>
    </xdr:from>
    <xdr:to>
      <xdr:col>5</xdr:col>
      <xdr:colOff>358775</xdr:colOff>
      <xdr:row>57</xdr:row>
      <xdr:rowOff>132556</xdr:rowOff>
    </xdr:to>
    <xdr:cxnSp macro="">
      <xdr:nvCxnSpPr>
        <xdr:cNvPr id="118" name="直線コネクタ 117"/>
        <xdr:cNvCxnSpPr/>
      </xdr:nvCxnSpPr>
      <xdr:spPr>
        <a:xfrm>
          <a:off x="2908300" y="9822967"/>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19" name="フローチャート : 判断 118"/>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0" name="テキスト ボックス 119"/>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50317</xdr:rowOff>
    </xdr:from>
    <xdr:to>
      <xdr:col>4</xdr:col>
      <xdr:colOff>155575</xdr:colOff>
      <xdr:row>57</xdr:row>
      <xdr:rowOff>110496</xdr:rowOff>
    </xdr:to>
    <xdr:cxnSp macro="">
      <xdr:nvCxnSpPr>
        <xdr:cNvPr id="121" name="直線コネクタ 120"/>
        <xdr:cNvCxnSpPr/>
      </xdr:nvCxnSpPr>
      <xdr:spPr>
        <a:xfrm flipV="1">
          <a:off x="2019300" y="982296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2" name="フローチャート : 判断 121"/>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3" name="テキスト ボックス 122"/>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110496</xdr:rowOff>
    </xdr:from>
    <xdr:to>
      <xdr:col>2</xdr:col>
      <xdr:colOff>638175</xdr:colOff>
      <xdr:row>58</xdr:row>
      <xdr:rowOff>58966</xdr:rowOff>
    </xdr:to>
    <xdr:cxnSp macro="">
      <xdr:nvCxnSpPr>
        <xdr:cNvPr id="124" name="直線コネクタ 123"/>
        <xdr:cNvCxnSpPr/>
      </xdr:nvCxnSpPr>
      <xdr:spPr>
        <a:xfrm flipV="1">
          <a:off x="1130300" y="9883146"/>
          <a:ext cx="8890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5" name="フローチャート : 判断 124"/>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6" name="テキスト ボックス 125"/>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7" name="フローチャート : 判断 126"/>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28" name="テキスト ボックス 127"/>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93338</xdr:rowOff>
    </xdr:from>
    <xdr:to>
      <xdr:col>6</xdr:col>
      <xdr:colOff>561975</xdr:colOff>
      <xdr:row>58</xdr:row>
      <xdr:rowOff>23488</xdr:rowOff>
    </xdr:to>
    <xdr:sp macro="" textlink="">
      <xdr:nvSpPr>
        <xdr:cNvPr id="134" name="円/楕円 133"/>
        <xdr:cNvSpPr/>
      </xdr:nvSpPr>
      <xdr:spPr>
        <a:xfrm>
          <a:off x="4584700" y="9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8265</xdr:rowOff>
    </xdr:from>
    <xdr:ext cx="534377" cy="259045"/>
    <xdr:sp macro="" textlink="">
      <xdr:nvSpPr>
        <xdr:cNvPr id="135" name="総務費該当値テキスト"/>
        <xdr:cNvSpPr txBox="1"/>
      </xdr:nvSpPr>
      <xdr:spPr>
        <a:xfrm>
          <a:off x="4686300" y="97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81756</xdr:rowOff>
    </xdr:from>
    <xdr:to>
      <xdr:col>5</xdr:col>
      <xdr:colOff>409575</xdr:colOff>
      <xdr:row>58</xdr:row>
      <xdr:rowOff>11906</xdr:rowOff>
    </xdr:to>
    <xdr:sp macro="" textlink="">
      <xdr:nvSpPr>
        <xdr:cNvPr id="136" name="円/楕円 135"/>
        <xdr:cNvSpPr/>
      </xdr:nvSpPr>
      <xdr:spPr>
        <a:xfrm>
          <a:off x="3746500" y="98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3033</xdr:rowOff>
    </xdr:from>
    <xdr:ext cx="534377" cy="259045"/>
    <xdr:sp macro="" textlink="">
      <xdr:nvSpPr>
        <xdr:cNvPr id="137" name="テキスト ボックス 136"/>
        <xdr:cNvSpPr txBox="1"/>
      </xdr:nvSpPr>
      <xdr:spPr>
        <a:xfrm>
          <a:off x="3530111" y="99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170967</xdr:rowOff>
    </xdr:from>
    <xdr:to>
      <xdr:col>4</xdr:col>
      <xdr:colOff>206375</xdr:colOff>
      <xdr:row>57</xdr:row>
      <xdr:rowOff>101117</xdr:rowOff>
    </xdr:to>
    <xdr:sp macro="" textlink="">
      <xdr:nvSpPr>
        <xdr:cNvPr id="138" name="円/楕円 137"/>
        <xdr:cNvSpPr/>
      </xdr:nvSpPr>
      <xdr:spPr>
        <a:xfrm>
          <a:off x="2857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92244</xdr:rowOff>
    </xdr:from>
    <xdr:ext cx="534377" cy="259045"/>
    <xdr:sp macro="" textlink="">
      <xdr:nvSpPr>
        <xdr:cNvPr id="139" name="テキスト ボックス 138"/>
        <xdr:cNvSpPr txBox="1"/>
      </xdr:nvSpPr>
      <xdr:spPr>
        <a:xfrm>
          <a:off x="2641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59696</xdr:rowOff>
    </xdr:from>
    <xdr:to>
      <xdr:col>3</xdr:col>
      <xdr:colOff>3175</xdr:colOff>
      <xdr:row>57</xdr:row>
      <xdr:rowOff>161296</xdr:rowOff>
    </xdr:to>
    <xdr:sp macro="" textlink="">
      <xdr:nvSpPr>
        <xdr:cNvPr id="140" name="円/楕円 139"/>
        <xdr:cNvSpPr/>
      </xdr:nvSpPr>
      <xdr:spPr>
        <a:xfrm>
          <a:off x="1968500" y="98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152423</xdr:rowOff>
    </xdr:from>
    <xdr:ext cx="534377" cy="259045"/>
    <xdr:sp macro="" textlink="">
      <xdr:nvSpPr>
        <xdr:cNvPr id="141" name="テキスト ボックス 140"/>
        <xdr:cNvSpPr txBox="1"/>
      </xdr:nvSpPr>
      <xdr:spPr>
        <a:xfrm>
          <a:off x="1752111" y="99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8166</xdr:rowOff>
    </xdr:from>
    <xdr:to>
      <xdr:col>1</xdr:col>
      <xdr:colOff>485775</xdr:colOff>
      <xdr:row>58</xdr:row>
      <xdr:rowOff>109766</xdr:rowOff>
    </xdr:to>
    <xdr:sp macro="" textlink="">
      <xdr:nvSpPr>
        <xdr:cNvPr id="142" name="円/楕円 141"/>
        <xdr:cNvSpPr/>
      </xdr:nvSpPr>
      <xdr:spPr>
        <a:xfrm>
          <a:off x="1079500" y="9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100893</xdr:rowOff>
    </xdr:from>
    <xdr:ext cx="534377" cy="259045"/>
    <xdr:sp macro="" textlink="">
      <xdr:nvSpPr>
        <xdr:cNvPr id="143" name="テキスト ボックス 142"/>
        <xdr:cNvSpPr txBox="1"/>
      </xdr:nvSpPr>
      <xdr:spPr>
        <a:xfrm>
          <a:off x="863111" y="100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0" name="直線コネクタ 169"/>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1"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2" name="直線コネクタ 171"/>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3"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4" name="直線コネクタ 173"/>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48505</xdr:rowOff>
    </xdr:from>
    <xdr:to>
      <xdr:col>6</xdr:col>
      <xdr:colOff>511175</xdr:colOff>
      <xdr:row>74</xdr:row>
      <xdr:rowOff>133887</xdr:rowOff>
    </xdr:to>
    <xdr:cxnSp macro="">
      <xdr:nvCxnSpPr>
        <xdr:cNvPr id="175" name="直線コネクタ 174"/>
        <xdr:cNvCxnSpPr/>
      </xdr:nvCxnSpPr>
      <xdr:spPr>
        <a:xfrm>
          <a:off x="3797300" y="12735805"/>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6"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7" name="フローチャート : 判断 176"/>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48505</xdr:rowOff>
    </xdr:from>
    <xdr:to>
      <xdr:col>5</xdr:col>
      <xdr:colOff>358775</xdr:colOff>
      <xdr:row>75</xdr:row>
      <xdr:rowOff>16435</xdr:rowOff>
    </xdr:to>
    <xdr:cxnSp macro="">
      <xdr:nvCxnSpPr>
        <xdr:cNvPr id="178" name="直線コネクタ 177"/>
        <xdr:cNvCxnSpPr/>
      </xdr:nvCxnSpPr>
      <xdr:spPr>
        <a:xfrm flipV="1">
          <a:off x="2908300" y="12735805"/>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79" name="フローチャート : 判断 178"/>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0" name="テキスト ボックス 179"/>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16435</xdr:rowOff>
    </xdr:from>
    <xdr:to>
      <xdr:col>4</xdr:col>
      <xdr:colOff>155575</xdr:colOff>
      <xdr:row>75</xdr:row>
      <xdr:rowOff>111239</xdr:rowOff>
    </xdr:to>
    <xdr:cxnSp macro="">
      <xdr:nvCxnSpPr>
        <xdr:cNvPr id="181" name="直線コネクタ 180"/>
        <xdr:cNvCxnSpPr/>
      </xdr:nvCxnSpPr>
      <xdr:spPr>
        <a:xfrm flipV="1">
          <a:off x="2019300" y="12875185"/>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2" name="フローチャート : 判断 181"/>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3" name="テキスト ボックス 182"/>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103679</xdr:rowOff>
    </xdr:from>
    <xdr:to>
      <xdr:col>2</xdr:col>
      <xdr:colOff>638175</xdr:colOff>
      <xdr:row>75</xdr:row>
      <xdr:rowOff>111239</xdr:rowOff>
    </xdr:to>
    <xdr:cxnSp macro="">
      <xdr:nvCxnSpPr>
        <xdr:cNvPr id="184" name="直線コネクタ 183"/>
        <xdr:cNvCxnSpPr/>
      </xdr:nvCxnSpPr>
      <xdr:spPr>
        <a:xfrm>
          <a:off x="1130300" y="12962429"/>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5" name="フローチャート : 判断 184"/>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6" name="テキスト ボックス 185"/>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7" name="フローチャート : 判断 186"/>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88" name="テキスト ボックス 187"/>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83087</xdr:rowOff>
    </xdr:from>
    <xdr:to>
      <xdr:col>6</xdr:col>
      <xdr:colOff>561975</xdr:colOff>
      <xdr:row>75</xdr:row>
      <xdr:rowOff>13237</xdr:rowOff>
    </xdr:to>
    <xdr:sp macro="" textlink="">
      <xdr:nvSpPr>
        <xdr:cNvPr id="194" name="円/楕円 193"/>
        <xdr:cNvSpPr/>
      </xdr:nvSpPr>
      <xdr:spPr>
        <a:xfrm>
          <a:off x="4584700" y="127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105964</xdr:rowOff>
    </xdr:from>
    <xdr:ext cx="599010" cy="259045"/>
    <xdr:sp macro="" textlink="">
      <xdr:nvSpPr>
        <xdr:cNvPr id="195" name="民生費該当値テキスト"/>
        <xdr:cNvSpPr txBox="1"/>
      </xdr:nvSpPr>
      <xdr:spPr>
        <a:xfrm>
          <a:off x="4686300" y="126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169155</xdr:rowOff>
    </xdr:from>
    <xdr:to>
      <xdr:col>5</xdr:col>
      <xdr:colOff>409575</xdr:colOff>
      <xdr:row>74</xdr:row>
      <xdr:rowOff>99305</xdr:rowOff>
    </xdr:to>
    <xdr:sp macro="" textlink="">
      <xdr:nvSpPr>
        <xdr:cNvPr id="196" name="円/楕円 195"/>
        <xdr:cNvSpPr/>
      </xdr:nvSpPr>
      <xdr:spPr>
        <a:xfrm>
          <a:off x="3746500" y="126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90432</xdr:rowOff>
    </xdr:from>
    <xdr:ext cx="599010" cy="259045"/>
    <xdr:sp macro="" textlink="">
      <xdr:nvSpPr>
        <xdr:cNvPr id="197" name="テキスト ボックス 196"/>
        <xdr:cNvSpPr txBox="1"/>
      </xdr:nvSpPr>
      <xdr:spPr>
        <a:xfrm>
          <a:off x="3497794" y="1277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137085</xdr:rowOff>
    </xdr:from>
    <xdr:to>
      <xdr:col>4</xdr:col>
      <xdr:colOff>206375</xdr:colOff>
      <xdr:row>75</xdr:row>
      <xdr:rowOff>67235</xdr:rowOff>
    </xdr:to>
    <xdr:sp macro="" textlink="">
      <xdr:nvSpPr>
        <xdr:cNvPr id="198" name="円/楕円 197"/>
        <xdr:cNvSpPr/>
      </xdr:nvSpPr>
      <xdr:spPr>
        <a:xfrm>
          <a:off x="2857500" y="12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58362</xdr:rowOff>
    </xdr:from>
    <xdr:ext cx="599010" cy="259045"/>
    <xdr:sp macro="" textlink="">
      <xdr:nvSpPr>
        <xdr:cNvPr id="199" name="テキスト ボックス 198"/>
        <xdr:cNvSpPr txBox="1"/>
      </xdr:nvSpPr>
      <xdr:spPr>
        <a:xfrm>
          <a:off x="2608794" y="129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60439</xdr:rowOff>
    </xdr:from>
    <xdr:to>
      <xdr:col>3</xdr:col>
      <xdr:colOff>3175</xdr:colOff>
      <xdr:row>75</xdr:row>
      <xdr:rowOff>162040</xdr:rowOff>
    </xdr:to>
    <xdr:sp macro="" textlink="">
      <xdr:nvSpPr>
        <xdr:cNvPr id="200" name="円/楕円 199"/>
        <xdr:cNvSpPr/>
      </xdr:nvSpPr>
      <xdr:spPr>
        <a:xfrm>
          <a:off x="1968500" y="12919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153167</xdr:rowOff>
    </xdr:from>
    <xdr:ext cx="599010" cy="259045"/>
    <xdr:sp macro="" textlink="">
      <xdr:nvSpPr>
        <xdr:cNvPr id="201" name="テキスト ボックス 200"/>
        <xdr:cNvSpPr txBox="1"/>
      </xdr:nvSpPr>
      <xdr:spPr>
        <a:xfrm>
          <a:off x="1719794" y="130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52879</xdr:rowOff>
    </xdr:from>
    <xdr:to>
      <xdr:col>1</xdr:col>
      <xdr:colOff>485775</xdr:colOff>
      <xdr:row>75</xdr:row>
      <xdr:rowOff>154479</xdr:rowOff>
    </xdr:to>
    <xdr:sp macro="" textlink="">
      <xdr:nvSpPr>
        <xdr:cNvPr id="202" name="円/楕円 201"/>
        <xdr:cNvSpPr/>
      </xdr:nvSpPr>
      <xdr:spPr>
        <a:xfrm>
          <a:off x="1079500" y="129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145606</xdr:rowOff>
    </xdr:from>
    <xdr:ext cx="599010" cy="259045"/>
    <xdr:sp macro="" textlink="">
      <xdr:nvSpPr>
        <xdr:cNvPr id="203" name="テキスト ボックス 202"/>
        <xdr:cNvSpPr txBox="1"/>
      </xdr:nvSpPr>
      <xdr:spPr>
        <a:xfrm>
          <a:off x="830794" y="1300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6" name="直線コネクタ 225"/>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7"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28" name="直線コネクタ 227"/>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29"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0" name="直線コネクタ 229"/>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16393</xdr:rowOff>
    </xdr:from>
    <xdr:to>
      <xdr:col>6</xdr:col>
      <xdr:colOff>511175</xdr:colOff>
      <xdr:row>98</xdr:row>
      <xdr:rowOff>32076</xdr:rowOff>
    </xdr:to>
    <xdr:cxnSp macro="">
      <xdr:nvCxnSpPr>
        <xdr:cNvPr id="231" name="直線コネクタ 230"/>
        <xdr:cNvCxnSpPr/>
      </xdr:nvCxnSpPr>
      <xdr:spPr>
        <a:xfrm>
          <a:off x="3797300" y="16818493"/>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2"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3" name="フローチャート : 判断 232"/>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16393</xdr:rowOff>
    </xdr:from>
    <xdr:to>
      <xdr:col>5</xdr:col>
      <xdr:colOff>358775</xdr:colOff>
      <xdr:row>98</xdr:row>
      <xdr:rowOff>16988</xdr:rowOff>
    </xdr:to>
    <xdr:cxnSp macro="">
      <xdr:nvCxnSpPr>
        <xdr:cNvPr id="234" name="直線コネクタ 233"/>
        <xdr:cNvCxnSpPr/>
      </xdr:nvCxnSpPr>
      <xdr:spPr>
        <a:xfrm flipV="1">
          <a:off x="2908300" y="16818493"/>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5" name="フローチャート : 判断 234"/>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6" name="テキスト ボックス 235"/>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16988</xdr:rowOff>
    </xdr:from>
    <xdr:to>
      <xdr:col>4</xdr:col>
      <xdr:colOff>155575</xdr:colOff>
      <xdr:row>98</xdr:row>
      <xdr:rowOff>42179</xdr:rowOff>
    </xdr:to>
    <xdr:cxnSp macro="">
      <xdr:nvCxnSpPr>
        <xdr:cNvPr id="237" name="直線コネクタ 236"/>
        <xdr:cNvCxnSpPr/>
      </xdr:nvCxnSpPr>
      <xdr:spPr>
        <a:xfrm flipV="1">
          <a:off x="2019300" y="16819088"/>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38" name="フローチャート : 判断 237"/>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39" name="テキスト ボックス 238"/>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12644</xdr:rowOff>
    </xdr:from>
    <xdr:to>
      <xdr:col>2</xdr:col>
      <xdr:colOff>638175</xdr:colOff>
      <xdr:row>98</xdr:row>
      <xdr:rowOff>42179</xdr:rowOff>
    </xdr:to>
    <xdr:cxnSp macro="">
      <xdr:nvCxnSpPr>
        <xdr:cNvPr id="240" name="直線コネクタ 239"/>
        <xdr:cNvCxnSpPr/>
      </xdr:nvCxnSpPr>
      <xdr:spPr>
        <a:xfrm>
          <a:off x="1130300" y="16814744"/>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1" name="フローチャート : 判断 240"/>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2" name="テキスト ボックス 241"/>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3" name="フローチャート : 判断 242"/>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4" name="テキスト ボックス 243"/>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152726</xdr:rowOff>
    </xdr:from>
    <xdr:to>
      <xdr:col>6</xdr:col>
      <xdr:colOff>561975</xdr:colOff>
      <xdr:row>98</xdr:row>
      <xdr:rowOff>82876</xdr:rowOff>
    </xdr:to>
    <xdr:sp macro="" textlink="">
      <xdr:nvSpPr>
        <xdr:cNvPr id="250" name="円/楕円 249"/>
        <xdr:cNvSpPr/>
      </xdr:nvSpPr>
      <xdr:spPr>
        <a:xfrm>
          <a:off x="4584700" y="167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67653</xdr:rowOff>
    </xdr:from>
    <xdr:ext cx="534377" cy="259045"/>
    <xdr:sp macro="" textlink="">
      <xdr:nvSpPr>
        <xdr:cNvPr id="251" name="衛生費該当値テキスト"/>
        <xdr:cNvSpPr txBox="1"/>
      </xdr:nvSpPr>
      <xdr:spPr>
        <a:xfrm>
          <a:off x="4686300" y="16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137043</xdr:rowOff>
    </xdr:from>
    <xdr:to>
      <xdr:col>5</xdr:col>
      <xdr:colOff>409575</xdr:colOff>
      <xdr:row>98</xdr:row>
      <xdr:rowOff>67193</xdr:rowOff>
    </xdr:to>
    <xdr:sp macro="" textlink="">
      <xdr:nvSpPr>
        <xdr:cNvPr id="252" name="円/楕円 251"/>
        <xdr:cNvSpPr/>
      </xdr:nvSpPr>
      <xdr:spPr>
        <a:xfrm>
          <a:off x="3746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58320</xdr:rowOff>
    </xdr:from>
    <xdr:ext cx="534377" cy="259045"/>
    <xdr:sp macro="" textlink="">
      <xdr:nvSpPr>
        <xdr:cNvPr id="253" name="テキスト ボックス 252"/>
        <xdr:cNvSpPr txBox="1"/>
      </xdr:nvSpPr>
      <xdr:spPr>
        <a:xfrm>
          <a:off x="3530111" y="168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137638</xdr:rowOff>
    </xdr:from>
    <xdr:to>
      <xdr:col>4</xdr:col>
      <xdr:colOff>206375</xdr:colOff>
      <xdr:row>98</xdr:row>
      <xdr:rowOff>67788</xdr:rowOff>
    </xdr:to>
    <xdr:sp macro="" textlink="">
      <xdr:nvSpPr>
        <xdr:cNvPr id="254" name="円/楕円 253"/>
        <xdr:cNvSpPr/>
      </xdr:nvSpPr>
      <xdr:spPr>
        <a:xfrm>
          <a:off x="2857500" y="167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58915</xdr:rowOff>
    </xdr:from>
    <xdr:ext cx="534377" cy="259045"/>
    <xdr:sp macro="" textlink="">
      <xdr:nvSpPr>
        <xdr:cNvPr id="255" name="テキスト ボックス 254"/>
        <xdr:cNvSpPr txBox="1"/>
      </xdr:nvSpPr>
      <xdr:spPr>
        <a:xfrm>
          <a:off x="2641111" y="168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162829</xdr:rowOff>
    </xdr:from>
    <xdr:to>
      <xdr:col>3</xdr:col>
      <xdr:colOff>3175</xdr:colOff>
      <xdr:row>98</xdr:row>
      <xdr:rowOff>92979</xdr:rowOff>
    </xdr:to>
    <xdr:sp macro="" textlink="">
      <xdr:nvSpPr>
        <xdr:cNvPr id="256" name="円/楕円 255"/>
        <xdr:cNvSpPr/>
      </xdr:nvSpPr>
      <xdr:spPr>
        <a:xfrm>
          <a:off x="1968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84106</xdr:rowOff>
    </xdr:from>
    <xdr:ext cx="534377" cy="259045"/>
    <xdr:sp macro="" textlink="">
      <xdr:nvSpPr>
        <xdr:cNvPr id="257" name="テキスト ボックス 256"/>
        <xdr:cNvSpPr txBox="1"/>
      </xdr:nvSpPr>
      <xdr:spPr>
        <a:xfrm>
          <a:off x="1752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133294</xdr:rowOff>
    </xdr:from>
    <xdr:to>
      <xdr:col>1</xdr:col>
      <xdr:colOff>485775</xdr:colOff>
      <xdr:row>98</xdr:row>
      <xdr:rowOff>63444</xdr:rowOff>
    </xdr:to>
    <xdr:sp macro="" textlink="">
      <xdr:nvSpPr>
        <xdr:cNvPr id="258" name="円/楕円 257"/>
        <xdr:cNvSpPr/>
      </xdr:nvSpPr>
      <xdr:spPr>
        <a:xfrm>
          <a:off x="1079500" y="167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54571</xdr:rowOff>
    </xdr:from>
    <xdr:ext cx="534377" cy="259045"/>
    <xdr:sp macro="" textlink="">
      <xdr:nvSpPr>
        <xdr:cNvPr id="259" name="テキスト ボックス 258"/>
        <xdr:cNvSpPr txBox="1"/>
      </xdr:nvSpPr>
      <xdr:spPr>
        <a:xfrm>
          <a:off x="863111" y="168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3" name="直線コネクタ 282"/>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4"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5" name="直線コネクタ 284"/>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6"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7" name="直線コネクタ 286"/>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6883</xdr:rowOff>
    </xdr:from>
    <xdr:to>
      <xdr:col>15</xdr:col>
      <xdr:colOff>180975</xdr:colOff>
      <xdr:row>39</xdr:row>
      <xdr:rowOff>34010</xdr:rowOff>
    </xdr:to>
    <xdr:cxnSp macro="">
      <xdr:nvCxnSpPr>
        <xdr:cNvPr id="288" name="直線コネクタ 287"/>
        <xdr:cNvCxnSpPr/>
      </xdr:nvCxnSpPr>
      <xdr:spPr>
        <a:xfrm>
          <a:off x="9639300" y="6693433"/>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89"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0" name="フローチャート : 判断 289"/>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2083</xdr:rowOff>
    </xdr:from>
    <xdr:to>
      <xdr:col>14</xdr:col>
      <xdr:colOff>28575</xdr:colOff>
      <xdr:row>39</xdr:row>
      <xdr:rowOff>6883</xdr:rowOff>
    </xdr:to>
    <xdr:cxnSp macro="">
      <xdr:nvCxnSpPr>
        <xdr:cNvPr id="291" name="直線コネクタ 290"/>
        <xdr:cNvCxnSpPr/>
      </xdr:nvCxnSpPr>
      <xdr:spPr>
        <a:xfrm>
          <a:off x="8750300" y="668863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2" name="フローチャート : 判断 291"/>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3" name="テキスト ボックス 292"/>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121031</xdr:rowOff>
    </xdr:from>
    <xdr:to>
      <xdr:col>12</xdr:col>
      <xdr:colOff>511175</xdr:colOff>
      <xdr:row>39</xdr:row>
      <xdr:rowOff>2083</xdr:rowOff>
    </xdr:to>
    <xdr:cxnSp macro="">
      <xdr:nvCxnSpPr>
        <xdr:cNvPr id="294" name="直線コネクタ 293"/>
        <xdr:cNvCxnSpPr/>
      </xdr:nvCxnSpPr>
      <xdr:spPr>
        <a:xfrm>
          <a:off x="7861300" y="663613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5" name="フローチャート : 判断 294"/>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6" name="テキスト ボックス 295"/>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158217</xdr:rowOff>
    </xdr:from>
    <xdr:to>
      <xdr:col>11</xdr:col>
      <xdr:colOff>307975</xdr:colOff>
      <xdr:row>38</xdr:row>
      <xdr:rowOff>121031</xdr:rowOff>
    </xdr:to>
    <xdr:cxnSp macro="">
      <xdr:nvCxnSpPr>
        <xdr:cNvPr id="297" name="直線コネクタ 296"/>
        <xdr:cNvCxnSpPr/>
      </xdr:nvCxnSpPr>
      <xdr:spPr>
        <a:xfrm>
          <a:off x="6972300" y="6501867"/>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298" name="フローチャート : 判断 297"/>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299" name="テキスト ボックス 298"/>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0" name="フローチャート : 判断 299"/>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1" name="テキスト ボックス 300"/>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154660</xdr:rowOff>
    </xdr:from>
    <xdr:to>
      <xdr:col>15</xdr:col>
      <xdr:colOff>231775</xdr:colOff>
      <xdr:row>39</xdr:row>
      <xdr:rowOff>84810</xdr:rowOff>
    </xdr:to>
    <xdr:sp macro="" textlink="">
      <xdr:nvSpPr>
        <xdr:cNvPr id="307" name="円/楕円 306"/>
        <xdr:cNvSpPr/>
      </xdr:nvSpPr>
      <xdr:spPr>
        <a:xfrm>
          <a:off x="104267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69587</xdr:rowOff>
    </xdr:from>
    <xdr:ext cx="378565" cy="259045"/>
    <xdr:sp macro="" textlink="">
      <xdr:nvSpPr>
        <xdr:cNvPr id="308" name="労働費該当値テキスト"/>
        <xdr:cNvSpPr txBox="1"/>
      </xdr:nvSpPr>
      <xdr:spPr>
        <a:xfrm>
          <a:off x="10528300" y="6584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127533</xdr:rowOff>
    </xdr:from>
    <xdr:to>
      <xdr:col>14</xdr:col>
      <xdr:colOff>79375</xdr:colOff>
      <xdr:row>39</xdr:row>
      <xdr:rowOff>57683</xdr:rowOff>
    </xdr:to>
    <xdr:sp macro="" textlink="">
      <xdr:nvSpPr>
        <xdr:cNvPr id="309" name="円/楕円 308"/>
        <xdr:cNvSpPr/>
      </xdr:nvSpPr>
      <xdr:spPr>
        <a:xfrm>
          <a:off x="9588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48810</xdr:rowOff>
    </xdr:from>
    <xdr:ext cx="378565" cy="259045"/>
    <xdr:sp macro="" textlink="">
      <xdr:nvSpPr>
        <xdr:cNvPr id="310" name="テキスト ボックス 309"/>
        <xdr:cNvSpPr txBox="1"/>
      </xdr:nvSpPr>
      <xdr:spPr>
        <a:xfrm>
          <a:off x="9450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122733</xdr:rowOff>
    </xdr:from>
    <xdr:to>
      <xdr:col>12</xdr:col>
      <xdr:colOff>561975</xdr:colOff>
      <xdr:row>39</xdr:row>
      <xdr:rowOff>52883</xdr:rowOff>
    </xdr:to>
    <xdr:sp macro="" textlink="">
      <xdr:nvSpPr>
        <xdr:cNvPr id="311" name="円/楕円 310"/>
        <xdr:cNvSpPr/>
      </xdr:nvSpPr>
      <xdr:spPr>
        <a:xfrm>
          <a:off x="8699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44010</xdr:rowOff>
    </xdr:from>
    <xdr:ext cx="378565" cy="259045"/>
    <xdr:sp macro="" textlink="">
      <xdr:nvSpPr>
        <xdr:cNvPr id="312" name="テキスト ボックス 311"/>
        <xdr:cNvSpPr txBox="1"/>
      </xdr:nvSpPr>
      <xdr:spPr>
        <a:xfrm>
          <a:off x="8561017" y="673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70231</xdr:rowOff>
    </xdr:from>
    <xdr:to>
      <xdr:col>11</xdr:col>
      <xdr:colOff>358775</xdr:colOff>
      <xdr:row>39</xdr:row>
      <xdr:rowOff>381</xdr:rowOff>
    </xdr:to>
    <xdr:sp macro="" textlink="">
      <xdr:nvSpPr>
        <xdr:cNvPr id="313" name="円/楕円 312"/>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162958</xdr:rowOff>
    </xdr:from>
    <xdr:ext cx="469744" cy="259045"/>
    <xdr:sp macro="" textlink="">
      <xdr:nvSpPr>
        <xdr:cNvPr id="314" name="テキスト ボックス 313"/>
        <xdr:cNvSpPr txBox="1"/>
      </xdr:nvSpPr>
      <xdr:spPr>
        <a:xfrm>
          <a:off x="7626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107417</xdr:rowOff>
    </xdr:from>
    <xdr:to>
      <xdr:col>10</xdr:col>
      <xdr:colOff>155575</xdr:colOff>
      <xdr:row>38</xdr:row>
      <xdr:rowOff>37567</xdr:rowOff>
    </xdr:to>
    <xdr:sp macro="" textlink="">
      <xdr:nvSpPr>
        <xdr:cNvPr id="315" name="円/楕円 314"/>
        <xdr:cNvSpPr/>
      </xdr:nvSpPr>
      <xdr:spPr>
        <a:xfrm>
          <a:off x="6921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54094</xdr:rowOff>
    </xdr:from>
    <xdr:ext cx="469744" cy="259045"/>
    <xdr:sp macro="" textlink="">
      <xdr:nvSpPr>
        <xdr:cNvPr id="316" name="テキスト ボックス 315"/>
        <xdr:cNvSpPr txBox="1"/>
      </xdr:nvSpPr>
      <xdr:spPr>
        <a:xfrm>
          <a:off x="6737427" y="62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2" name="テキスト ボックス 33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6" name="直線コネクタ 335"/>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7"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38" name="直線コネクタ 337"/>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39"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0" name="直線コネクタ 339"/>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133985</xdr:rowOff>
    </xdr:from>
    <xdr:to>
      <xdr:col>15</xdr:col>
      <xdr:colOff>180975</xdr:colOff>
      <xdr:row>54</xdr:row>
      <xdr:rowOff>42717</xdr:rowOff>
    </xdr:to>
    <xdr:cxnSp macro="">
      <xdr:nvCxnSpPr>
        <xdr:cNvPr id="341" name="直線コネクタ 340"/>
        <xdr:cNvCxnSpPr/>
      </xdr:nvCxnSpPr>
      <xdr:spPr>
        <a:xfrm flipV="1">
          <a:off x="9639300" y="9220835"/>
          <a:ext cx="8382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2"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3" name="フローチャート : 判断 342"/>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18256</xdr:rowOff>
    </xdr:from>
    <xdr:to>
      <xdr:col>14</xdr:col>
      <xdr:colOff>28575</xdr:colOff>
      <xdr:row>54</xdr:row>
      <xdr:rowOff>42717</xdr:rowOff>
    </xdr:to>
    <xdr:cxnSp macro="">
      <xdr:nvCxnSpPr>
        <xdr:cNvPr id="344" name="直線コネクタ 343"/>
        <xdr:cNvCxnSpPr/>
      </xdr:nvCxnSpPr>
      <xdr:spPr>
        <a:xfrm>
          <a:off x="8750300" y="927655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5" name="フローチャート : 判断 344"/>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46" name="テキスト ボックス 345"/>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18256</xdr:rowOff>
    </xdr:from>
    <xdr:to>
      <xdr:col>12</xdr:col>
      <xdr:colOff>511175</xdr:colOff>
      <xdr:row>55</xdr:row>
      <xdr:rowOff>37516</xdr:rowOff>
    </xdr:to>
    <xdr:cxnSp macro="">
      <xdr:nvCxnSpPr>
        <xdr:cNvPr id="347" name="直線コネクタ 346"/>
        <xdr:cNvCxnSpPr/>
      </xdr:nvCxnSpPr>
      <xdr:spPr>
        <a:xfrm flipV="1">
          <a:off x="7861300" y="9276556"/>
          <a:ext cx="889000" cy="1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48" name="フローチャート : 判断 347"/>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49" name="テキスト ボックス 348"/>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37516</xdr:rowOff>
    </xdr:from>
    <xdr:to>
      <xdr:col>11</xdr:col>
      <xdr:colOff>307975</xdr:colOff>
      <xdr:row>55</xdr:row>
      <xdr:rowOff>60547</xdr:rowOff>
    </xdr:to>
    <xdr:cxnSp macro="">
      <xdr:nvCxnSpPr>
        <xdr:cNvPr id="350" name="直線コネクタ 349"/>
        <xdr:cNvCxnSpPr/>
      </xdr:nvCxnSpPr>
      <xdr:spPr>
        <a:xfrm flipV="1">
          <a:off x="6972300" y="946726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1" name="フローチャート : 判断 350"/>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2" name="テキスト ボックス 351"/>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3" name="フローチャート : 判断 352"/>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4" name="テキスト ボックス 353"/>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83185</xdr:rowOff>
    </xdr:from>
    <xdr:to>
      <xdr:col>15</xdr:col>
      <xdr:colOff>231775</xdr:colOff>
      <xdr:row>54</xdr:row>
      <xdr:rowOff>13335</xdr:rowOff>
    </xdr:to>
    <xdr:sp macro="" textlink="">
      <xdr:nvSpPr>
        <xdr:cNvPr id="360" name="円/楕円 359"/>
        <xdr:cNvSpPr/>
      </xdr:nvSpPr>
      <xdr:spPr>
        <a:xfrm>
          <a:off x="104267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106062</xdr:rowOff>
    </xdr:from>
    <xdr:ext cx="534377" cy="259045"/>
    <xdr:sp macro="" textlink="">
      <xdr:nvSpPr>
        <xdr:cNvPr id="361" name="農林水産業費該当値テキスト"/>
        <xdr:cNvSpPr txBox="1"/>
      </xdr:nvSpPr>
      <xdr:spPr>
        <a:xfrm>
          <a:off x="10528300" y="90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163367</xdr:rowOff>
    </xdr:from>
    <xdr:to>
      <xdr:col>14</xdr:col>
      <xdr:colOff>79375</xdr:colOff>
      <xdr:row>54</xdr:row>
      <xdr:rowOff>93517</xdr:rowOff>
    </xdr:to>
    <xdr:sp macro="" textlink="">
      <xdr:nvSpPr>
        <xdr:cNvPr id="362" name="円/楕円 361"/>
        <xdr:cNvSpPr/>
      </xdr:nvSpPr>
      <xdr:spPr>
        <a:xfrm>
          <a:off x="9588500" y="92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110044</xdr:rowOff>
    </xdr:from>
    <xdr:ext cx="534377" cy="259045"/>
    <xdr:sp macro="" textlink="">
      <xdr:nvSpPr>
        <xdr:cNvPr id="363" name="テキスト ボックス 362"/>
        <xdr:cNvSpPr txBox="1"/>
      </xdr:nvSpPr>
      <xdr:spPr>
        <a:xfrm>
          <a:off x="9372111" y="90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138906</xdr:rowOff>
    </xdr:from>
    <xdr:to>
      <xdr:col>12</xdr:col>
      <xdr:colOff>561975</xdr:colOff>
      <xdr:row>54</xdr:row>
      <xdr:rowOff>69056</xdr:rowOff>
    </xdr:to>
    <xdr:sp macro="" textlink="">
      <xdr:nvSpPr>
        <xdr:cNvPr id="364" name="円/楕円 363"/>
        <xdr:cNvSpPr/>
      </xdr:nvSpPr>
      <xdr:spPr>
        <a:xfrm>
          <a:off x="8699500" y="92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85583</xdr:rowOff>
    </xdr:from>
    <xdr:ext cx="534377" cy="259045"/>
    <xdr:sp macro="" textlink="">
      <xdr:nvSpPr>
        <xdr:cNvPr id="365" name="テキスト ボックス 364"/>
        <xdr:cNvSpPr txBox="1"/>
      </xdr:nvSpPr>
      <xdr:spPr>
        <a:xfrm>
          <a:off x="8483111" y="90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158166</xdr:rowOff>
    </xdr:from>
    <xdr:to>
      <xdr:col>11</xdr:col>
      <xdr:colOff>358775</xdr:colOff>
      <xdr:row>55</xdr:row>
      <xdr:rowOff>88316</xdr:rowOff>
    </xdr:to>
    <xdr:sp macro="" textlink="">
      <xdr:nvSpPr>
        <xdr:cNvPr id="366" name="円/楕円 365"/>
        <xdr:cNvSpPr/>
      </xdr:nvSpPr>
      <xdr:spPr>
        <a:xfrm>
          <a:off x="7810500" y="9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104843</xdr:rowOff>
    </xdr:from>
    <xdr:ext cx="469744" cy="259045"/>
    <xdr:sp macro="" textlink="">
      <xdr:nvSpPr>
        <xdr:cNvPr id="367" name="テキスト ボックス 366"/>
        <xdr:cNvSpPr txBox="1"/>
      </xdr:nvSpPr>
      <xdr:spPr>
        <a:xfrm>
          <a:off x="7626427" y="919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9747</xdr:rowOff>
    </xdr:from>
    <xdr:to>
      <xdr:col>10</xdr:col>
      <xdr:colOff>155575</xdr:colOff>
      <xdr:row>55</xdr:row>
      <xdr:rowOff>111347</xdr:rowOff>
    </xdr:to>
    <xdr:sp macro="" textlink="">
      <xdr:nvSpPr>
        <xdr:cNvPr id="368" name="円/楕円 367"/>
        <xdr:cNvSpPr/>
      </xdr:nvSpPr>
      <xdr:spPr>
        <a:xfrm>
          <a:off x="6921500" y="94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127874</xdr:rowOff>
    </xdr:from>
    <xdr:ext cx="469744" cy="259045"/>
    <xdr:sp macro="" textlink="">
      <xdr:nvSpPr>
        <xdr:cNvPr id="369" name="テキスト ボックス 368"/>
        <xdr:cNvSpPr txBox="1"/>
      </xdr:nvSpPr>
      <xdr:spPr>
        <a:xfrm>
          <a:off x="6737427" y="92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1" name="直線コネクタ 390"/>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2"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3" name="直線コネクタ 392"/>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4"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5" name="直線コネクタ 394"/>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162514</xdr:rowOff>
    </xdr:from>
    <xdr:to>
      <xdr:col>15</xdr:col>
      <xdr:colOff>180975</xdr:colOff>
      <xdr:row>77</xdr:row>
      <xdr:rowOff>49678</xdr:rowOff>
    </xdr:to>
    <xdr:cxnSp macro="">
      <xdr:nvCxnSpPr>
        <xdr:cNvPr id="396" name="直線コネクタ 395"/>
        <xdr:cNvCxnSpPr/>
      </xdr:nvCxnSpPr>
      <xdr:spPr>
        <a:xfrm flipV="1">
          <a:off x="9639300" y="13192714"/>
          <a:ext cx="8382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7"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398" name="フローチャート : 判断 397"/>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67737</xdr:rowOff>
    </xdr:from>
    <xdr:to>
      <xdr:col>14</xdr:col>
      <xdr:colOff>28575</xdr:colOff>
      <xdr:row>77</xdr:row>
      <xdr:rowOff>49678</xdr:rowOff>
    </xdr:to>
    <xdr:cxnSp macro="">
      <xdr:nvCxnSpPr>
        <xdr:cNvPr id="399" name="直線コネクタ 398"/>
        <xdr:cNvCxnSpPr/>
      </xdr:nvCxnSpPr>
      <xdr:spPr>
        <a:xfrm>
          <a:off x="8750300" y="1309793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0" name="フローチャート : 判断 399"/>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1" name="テキスト ボックス 400"/>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67737</xdr:rowOff>
    </xdr:from>
    <xdr:to>
      <xdr:col>12</xdr:col>
      <xdr:colOff>511175</xdr:colOff>
      <xdr:row>77</xdr:row>
      <xdr:rowOff>13787</xdr:rowOff>
    </xdr:to>
    <xdr:cxnSp macro="">
      <xdr:nvCxnSpPr>
        <xdr:cNvPr id="402" name="直線コネクタ 401"/>
        <xdr:cNvCxnSpPr/>
      </xdr:nvCxnSpPr>
      <xdr:spPr>
        <a:xfrm flipV="1">
          <a:off x="7861300" y="13097937"/>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3" name="フローチャート : 判断 402"/>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4" name="テキスト ボックス 403"/>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13787</xdr:rowOff>
    </xdr:from>
    <xdr:to>
      <xdr:col>11</xdr:col>
      <xdr:colOff>307975</xdr:colOff>
      <xdr:row>77</xdr:row>
      <xdr:rowOff>16850</xdr:rowOff>
    </xdr:to>
    <xdr:cxnSp macro="">
      <xdr:nvCxnSpPr>
        <xdr:cNvPr id="405" name="直線コネクタ 404"/>
        <xdr:cNvCxnSpPr/>
      </xdr:nvCxnSpPr>
      <xdr:spPr>
        <a:xfrm flipV="1">
          <a:off x="6972300" y="132154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6" name="フローチャート : 判断 405"/>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7" name="テキスト ボックス 406"/>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08" name="フローチャート : 判断 407"/>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09" name="テキスト ボックス 408"/>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111714</xdr:rowOff>
    </xdr:from>
    <xdr:to>
      <xdr:col>15</xdr:col>
      <xdr:colOff>231775</xdr:colOff>
      <xdr:row>77</xdr:row>
      <xdr:rowOff>41864</xdr:rowOff>
    </xdr:to>
    <xdr:sp macro="" textlink="">
      <xdr:nvSpPr>
        <xdr:cNvPr id="415" name="円/楕円 414"/>
        <xdr:cNvSpPr/>
      </xdr:nvSpPr>
      <xdr:spPr>
        <a:xfrm>
          <a:off x="104267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90141</xdr:rowOff>
    </xdr:from>
    <xdr:ext cx="469744" cy="259045"/>
    <xdr:sp macro="" textlink="">
      <xdr:nvSpPr>
        <xdr:cNvPr id="416" name="商工費該当値テキスト"/>
        <xdr:cNvSpPr txBox="1"/>
      </xdr:nvSpPr>
      <xdr:spPr>
        <a:xfrm>
          <a:off x="10528300" y="131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170328</xdr:rowOff>
    </xdr:from>
    <xdr:to>
      <xdr:col>14</xdr:col>
      <xdr:colOff>79375</xdr:colOff>
      <xdr:row>77</xdr:row>
      <xdr:rowOff>100478</xdr:rowOff>
    </xdr:to>
    <xdr:sp macro="" textlink="">
      <xdr:nvSpPr>
        <xdr:cNvPr id="417" name="円/楕円 416"/>
        <xdr:cNvSpPr/>
      </xdr:nvSpPr>
      <xdr:spPr>
        <a:xfrm>
          <a:off x="9588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91605</xdr:rowOff>
    </xdr:from>
    <xdr:ext cx="469744" cy="259045"/>
    <xdr:sp macro="" textlink="">
      <xdr:nvSpPr>
        <xdr:cNvPr id="418" name="テキスト ボックス 417"/>
        <xdr:cNvSpPr txBox="1"/>
      </xdr:nvSpPr>
      <xdr:spPr>
        <a:xfrm>
          <a:off x="9404427"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16937</xdr:rowOff>
    </xdr:from>
    <xdr:to>
      <xdr:col>12</xdr:col>
      <xdr:colOff>561975</xdr:colOff>
      <xdr:row>76</xdr:row>
      <xdr:rowOff>118537</xdr:rowOff>
    </xdr:to>
    <xdr:sp macro="" textlink="">
      <xdr:nvSpPr>
        <xdr:cNvPr id="419" name="円/楕円 418"/>
        <xdr:cNvSpPr/>
      </xdr:nvSpPr>
      <xdr:spPr>
        <a:xfrm>
          <a:off x="8699500" y="130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135064</xdr:rowOff>
    </xdr:from>
    <xdr:ext cx="469744" cy="259045"/>
    <xdr:sp macro="" textlink="">
      <xdr:nvSpPr>
        <xdr:cNvPr id="420" name="テキスト ボックス 419"/>
        <xdr:cNvSpPr txBox="1"/>
      </xdr:nvSpPr>
      <xdr:spPr>
        <a:xfrm>
          <a:off x="8515427" y="128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134437</xdr:rowOff>
    </xdr:from>
    <xdr:to>
      <xdr:col>11</xdr:col>
      <xdr:colOff>358775</xdr:colOff>
      <xdr:row>77</xdr:row>
      <xdr:rowOff>64587</xdr:rowOff>
    </xdr:to>
    <xdr:sp macro="" textlink="">
      <xdr:nvSpPr>
        <xdr:cNvPr id="421" name="円/楕円 420"/>
        <xdr:cNvSpPr/>
      </xdr:nvSpPr>
      <xdr:spPr>
        <a:xfrm>
          <a:off x="78105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55714</xdr:rowOff>
    </xdr:from>
    <xdr:ext cx="469744" cy="259045"/>
    <xdr:sp macro="" textlink="">
      <xdr:nvSpPr>
        <xdr:cNvPr id="422" name="テキスト ボックス 421"/>
        <xdr:cNvSpPr txBox="1"/>
      </xdr:nvSpPr>
      <xdr:spPr>
        <a:xfrm>
          <a:off x="7626427" y="132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137500</xdr:rowOff>
    </xdr:from>
    <xdr:to>
      <xdr:col>10</xdr:col>
      <xdr:colOff>155575</xdr:colOff>
      <xdr:row>77</xdr:row>
      <xdr:rowOff>67650</xdr:rowOff>
    </xdr:to>
    <xdr:sp macro="" textlink="">
      <xdr:nvSpPr>
        <xdr:cNvPr id="423" name="円/楕円 422"/>
        <xdr:cNvSpPr/>
      </xdr:nvSpPr>
      <xdr:spPr>
        <a:xfrm>
          <a:off x="6921500" y="131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58777</xdr:rowOff>
    </xdr:from>
    <xdr:ext cx="469744" cy="259045"/>
    <xdr:sp macro="" textlink="">
      <xdr:nvSpPr>
        <xdr:cNvPr id="424" name="テキスト ボックス 423"/>
        <xdr:cNvSpPr txBox="1"/>
      </xdr:nvSpPr>
      <xdr:spPr>
        <a:xfrm>
          <a:off x="6737427" y="1326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5" name="テキスト ボックス 43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49" name="直線コネクタ 448"/>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0"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1" name="直線コネクタ 450"/>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2"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3" name="直線コネクタ 452"/>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67157</xdr:rowOff>
    </xdr:from>
    <xdr:to>
      <xdr:col>15</xdr:col>
      <xdr:colOff>180975</xdr:colOff>
      <xdr:row>96</xdr:row>
      <xdr:rowOff>13684</xdr:rowOff>
    </xdr:to>
    <xdr:cxnSp macro="">
      <xdr:nvCxnSpPr>
        <xdr:cNvPr id="454" name="直線コネクタ 453"/>
        <xdr:cNvCxnSpPr/>
      </xdr:nvCxnSpPr>
      <xdr:spPr>
        <a:xfrm>
          <a:off x="9639300" y="16354907"/>
          <a:ext cx="838200" cy="1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5"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6" name="フローチャート : 判断 455"/>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119507</xdr:rowOff>
    </xdr:from>
    <xdr:to>
      <xdr:col>14</xdr:col>
      <xdr:colOff>28575</xdr:colOff>
      <xdr:row>95</xdr:row>
      <xdr:rowOff>67157</xdr:rowOff>
    </xdr:to>
    <xdr:cxnSp macro="">
      <xdr:nvCxnSpPr>
        <xdr:cNvPr id="457" name="直線コネクタ 456"/>
        <xdr:cNvCxnSpPr/>
      </xdr:nvCxnSpPr>
      <xdr:spPr>
        <a:xfrm>
          <a:off x="8750300" y="16064357"/>
          <a:ext cx="889000" cy="2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58" name="フローチャート : 判断 457"/>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59" name="テキスト ボックス 458"/>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119507</xdr:rowOff>
    </xdr:from>
    <xdr:to>
      <xdr:col>12</xdr:col>
      <xdr:colOff>511175</xdr:colOff>
      <xdr:row>95</xdr:row>
      <xdr:rowOff>7455</xdr:rowOff>
    </xdr:to>
    <xdr:cxnSp macro="">
      <xdr:nvCxnSpPr>
        <xdr:cNvPr id="460" name="直線コネクタ 459"/>
        <xdr:cNvCxnSpPr/>
      </xdr:nvCxnSpPr>
      <xdr:spPr>
        <a:xfrm flipV="1">
          <a:off x="7861300" y="16064357"/>
          <a:ext cx="889000" cy="2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1" name="フローチャート : 判断 460"/>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2" name="テキスト ボックス 461"/>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140519</xdr:rowOff>
    </xdr:from>
    <xdr:to>
      <xdr:col>11</xdr:col>
      <xdr:colOff>307975</xdr:colOff>
      <xdr:row>95</xdr:row>
      <xdr:rowOff>7455</xdr:rowOff>
    </xdr:to>
    <xdr:cxnSp macro="">
      <xdr:nvCxnSpPr>
        <xdr:cNvPr id="463" name="直線コネクタ 462"/>
        <xdr:cNvCxnSpPr/>
      </xdr:nvCxnSpPr>
      <xdr:spPr>
        <a:xfrm>
          <a:off x="6972300" y="16256819"/>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4" name="フローチャート : 判断 463"/>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5" name="テキスト ボックス 464"/>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6" name="フローチャート : 判断 465"/>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7" name="テキスト ボックス 466"/>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134334</xdr:rowOff>
    </xdr:from>
    <xdr:to>
      <xdr:col>15</xdr:col>
      <xdr:colOff>231775</xdr:colOff>
      <xdr:row>96</xdr:row>
      <xdr:rowOff>64484</xdr:rowOff>
    </xdr:to>
    <xdr:sp macro="" textlink="">
      <xdr:nvSpPr>
        <xdr:cNvPr id="473" name="円/楕円 472"/>
        <xdr:cNvSpPr/>
      </xdr:nvSpPr>
      <xdr:spPr>
        <a:xfrm>
          <a:off x="10426700" y="164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157211</xdr:rowOff>
    </xdr:from>
    <xdr:ext cx="534377" cy="259045"/>
    <xdr:sp macro="" textlink="">
      <xdr:nvSpPr>
        <xdr:cNvPr id="474" name="土木費該当値テキスト"/>
        <xdr:cNvSpPr txBox="1"/>
      </xdr:nvSpPr>
      <xdr:spPr>
        <a:xfrm>
          <a:off x="10528300" y="162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16357</xdr:rowOff>
    </xdr:from>
    <xdr:to>
      <xdr:col>14</xdr:col>
      <xdr:colOff>79375</xdr:colOff>
      <xdr:row>95</xdr:row>
      <xdr:rowOff>117957</xdr:rowOff>
    </xdr:to>
    <xdr:sp macro="" textlink="">
      <xdr:nvSpPr>
        <xdr:cNvPr id="475" name="円/楕円 474"/>
        <xdr:cNvSpPr/>
      </xdr:nvSpPr>
      <xdr:spPr>
        <a:xfrm>
          <a:off x="9588500" y="163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134484</xdr:rowOff>
    </xdr:from>
    <xdr:ext cx="534377" cy="259045"/>
    <xdr:sp macro="" textlink="">
      <xdr:nvSpPr>
        <xdr:cNvPr id="476" name="テキスト ボックス 475"/>
        <xdr:cNvSpPr txBox="1"/>
      </xdr:nvSpPr>
      <xdr:spPr>
        <a:xfrm>
          <a:off x="9372111" y="160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68707</xdr:rowOff>
    </xdr:from>
    <xdr:to>
      <xdr:col>12</xdr:col>
      <xdr:colOff>561975</xdr:colOff>
      <xdr:row>93</xdr:row>
      <xdr:rowOff>170307</xdr:rowOff>
    </xdr:to>
    <xdr:sp macro="" textlink="">
      <xdr:nvSpPr>
        <xdr:cNvPr id="477" name="円/楕円 476"/>
        <xdr:cNvSpPr/>
      </xdr:nvSpPr>
      <xdr:spPr>
        <a:xfrm>
          <a:off x="8699500" y="160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15384</xdr:rowOff>
    </xdr:from>
    <xdr:ext cx="534377" cy="259045"/>
    <xdr:sp macro="" textlink="">
      <xdr:nvSpPr>
        <xdr:cNvPr id="478" name="テキスト ボックス 477"/>
        <xdr:cNvSpPr txBox="1"/>
      </xdr:nvSpPr>
      <xdr:spPr>
        <a:xfrm>
          <a:off x="8483111" y="1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128105</xdr:rowOff>
    </xdr:from>
    <xdr:to>
      <xdr:col>11</xdr:col>
      <xdr:colOff>358775</xdr:colOff>
      <xdr:row>95</xdr:row>
      <xdr:rowOff>58255</xdr:rowOff>
    </xdr:to>
    <xdr:sp macro="" textlink="">
      <xdr:nvSpPr>
        <xdr:cNvPr id="479" name="円/楕円 478"/>
        <xdr:cNvSpPr/>
      </xdr:nvSpPr>
      <xdr:spPr>
        <a:xfrm>
          <a:off x="7810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74782</xdr:rowOff>
    </xdr:from>
    <xdr:ext cx="534377" cy="259045"/>
    <xdr:sp macro="" textlink="">
      <xdr:nvSpPr>
        <xdr:cNvPr id="480" name="テキスト ボックス 479"/>
        <xdr:cNvSpPr txBox="1"/>
      </xdr:nvSpPr>
      <xdr:spPr>
        <a:xfrm>
          <a:off x="7594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89719</xdr:rowOff>
    </xdr:from>
    <xdr:to>
      <xdr:col>10</xdr:col>
      <xdr:colOff>155575</xdr:colOff>
      <xdr:row>95</xdr:row>
      <xdr:rowOff>19869</xdr:rowOff>
    </xdr:to>
    <xdr:sp macro="" textlink="">
      <xdr:nvSpPr>
        <xdr:cNvPr id="481" name="円/楕円 480"/>
        <xdr:cNvSpPr/>
      </xdr:nvSpPr>
      <xdr:spPr>
        <a:xfrm>
          <a:off x="6921500" y="162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36396</xdr:rowOff>
    </xdr:from>
    <xdr:ext cx="534377" cy="259045"/>
    <xdr:sp macro="" textlink="">
      <xdr:nvSpPr>
        <xdr:cNvPr id="482" name="テキスト ボックス 481"/>
        <xdr:cNvSpPr txBox="1"/>
      </xdr:nvSpPr>
      <xdr:spPr>
        <a:xfrm>
          <a:off x="6705111" y="159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5" name="直線コネクタ 504"/>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6"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7" name="直線コネクタ 506"/>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08"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09" name="直線コネクタ 508"/>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57770</xdr:rowOff>
    </xdr:from>
    <xdr:to>
      <xdr:col>23</xdr:col>
      <xdr:colOff>517525</xdr:colOff>
      <xdr:row>37</xdr:row>
      <xdr:rowOff>116154</xdr:rowOff>
    </xdr:to>
    <xdr:cxnSp macro="">
      <xdr:nvCxnSpPr>
        <xdr:cNvPr id="510" name="直線コネクタ 509"/>
        <xdr:cNvCxnSpPr/>
      </xdr:nvCxnSpPr>
      <xdr:spPr>
        <a:xfrm flipV="1">
          <a:off x="15481300" y="6058520"/>
          <a:ext cx="838200" cy="40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1"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2" name="フローチャート : 判断 511"/>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116154</xdr:rowOff>
    </xdr:from>
    <xdr:to>
      <xdr:col>22</xdr:col>
      <xdr:colOff>365125</xdr:colOff>
      <xdr:row>38</xdr:row>
      <xdr:rowOff>56855</xdr:rowOff>
    </xdr:to>
    <xdr:cxnSp macro="">
      <xdr:nvCxnSpPr>
        <xdr:cNvPr id="513" name="直線コネクタ 512"/>
        <xdr:cNvCxnSpPr/>
      </xdr:nvCxnSpPr>
      <xdr:spPr>
        <a:xfrm flipV="1">
          <a:off x="14592300" y="6459804"/>
          <a:ext cx="889000" cy="1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4" name="フローチャート : 判断 513"/>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5" name="テキスト ボックス 514"/>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152547</xdr:rowOff>
    </xdr:from>
    <xdr:to>
      <xdr:col>21</xdr:col>
      <xdr:colOff>161925</xdr:colOff>
      <xdr:row>38</xdr:row>
      <xdr:rowOff>56855</xdr:rowOff>
    </xdr:to>
    <xdr:cxnSp macro="">
      <xdr:nvCxnSpPr>
        <xdr:cNvPr id="516" name="直線コネクタ 515"/>
        <xdr:cNvCxnSpPr/>
      </xdr:nvCxnSpPr>
      <xdr:spPr>
        <a:xfrm>
          <a:off x="13703300" y="6496197"/>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7" name="フローチャート : 判断 516"/>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18" name="テキスト ボックス 517"/>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143083</xdr:rowOff>
    </xdr:from>
    <xdr:to>
      <xdr:col>19</xdr:col>
      <xdr:colOff>644525</xdr:colOff>
      <xdr:row>37</xdr:row>
      <xdr:rowOff>152547</xdr:rowOff>
    </xdr:to>
    <xdr:cxnSp macro="">
      <xdr:nvCxnSpPr>
        <xdr:cNvPr id="519" name="直線コネクタ 518"/>
        <xdr:cNvCxnSpPr/>
      </xdr:nvCxnSpPr>
      <xdr:spPr>
        <a:xfrm>
          <a:off x="12814300" y="648673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0" name="フローチャート : 判断 519"/>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1" name="テキスト ボックス 520"/>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2" name="フローチャート : 判断 521"/>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3" name="テキスト ボックス 522"/>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6970</xdr:rowOff>
    </xdr:from>
    <xdr:to>
      <xdr:col>23</xdr:col>
      <xdr:colOff>568325</xdr:colOff>
      <xdr:row>35</xdr:row>
      <xdr:rowOff>108570</xdr:rowOff>
    </xdr:to>
    <xdr:sp macro="" textlink="">
      <xdr:nvSpPr>
        <xdr:cNvPr id="529" name="円/楕円 528"/>
        <xdr:cNvSpPr/>
      </xdr:nvSpPr>
      <xdr:spPr>
        <a:xfrm>
          <a:off x="16268700" y="6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29847</xdr:rowOff>
    </xdr:from>
    <xdr:ext cx="534377" cy="259045"/>
    <xdr:sp macro="" textlink="">
      <xdr:nvSpPr>
        <xdr:cNvPr id="530" name="消防費該当値テキスト"/>
        <xdr:cNvSpPr txBox="1"/>
      </xdr:nvSpPr>
      <xdr:spPr>
        <a:xfrm>
          <a:off x="16370300" y="5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65354</xdr:rowOff>
    </xdr:from>
    <xdr:to>
      <xdr:col>22</xdr:col>
      <xdr:colOff>415925</xdr:colOff>
      <xdr:row>37</xdr:row>
      <xdr:rowOff>166954</xdr:rowOff>
    </xdr:to>
    <xdr:sp macro="" textlink="">
      <xdr:nvSpPr>
        <xdr:cNvPr id="531" name="円/楕円 530"/>
        <xdr:cNvSpPr/>
      </xdr:nvSpPr>
      <xdr:spPr>
        <a:xfrm>
          <a:off x="15430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158081</xdr:rowOff>
    </xdr:from>
    <xdr:ext cx="534377" cy="259045"/>
    <xdr:sp macro="" textlink="">
      <xdr:nvSpPr>
        <xdr:cNvPr id="532" name="テキスト ボックス 531"/>
        <xdr:cNvSpPr txBox="1"/>
      </xdr:nvSpPr>
      <xdr:spPr>
        <a:xfrm>
          <a:off x="15214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6055</xdr:rowOff>
    </xdr:from>
    <xdr:to>
      <xdr:col>21</xdr:col>
      <xdr:colOff>212725</xdr:colOff>
      <xdr:row>38</xdr:row>
      <xdr:rowOff>107655</xdr:rowOff>
    </xdr:to>
    <xdr:sp macro="" textlink="">
      <xdr:nvSpPr>
        <xdr:cNvPr id="533" name="円/楕円 532"/>
        <xdr:cNvSpPr/>
      </xdr:nvSpPr>
      <xdr:spPr>
        <a:xfrm>
          <a:off x="145415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98782</xdr:rowOff>
    </xdr:from>
    <xdr:ext cx="534377" cy="259045"/>
    <xdr:sp macro="" textlink="">
      <xdr:nvSpPr>
        <xdr:cNvPr id="534" name="テキスト ボックス 533"/>
        <xdr:cNvSpPr txBox="1"/>
      </xdr:nvSpPr>
      <xdr:spPr>
        <a:xfrm>
          <a:off x="14325111" y="66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101747</xdr:rowOff>
    </xdr:from>
    <xdr:to>
      <xdr:col>20</xdr:col>
      <xdr:colOff>9525</xdr:colOff>
      <xdr:row>38</xdr:row>
      <xdr:rowOff>31897</xdr:rowOff>
    </xdr:to>
    <xdr:sp macro="" textlink="">
      <xdr:nvSpPr>
        <xdr:cNvPr id="535" name="円/楕円 534"/>
        <xdr:cNvSpPr/>
      </xdr:nvSpPr>
      <xdr:spPr>
        <a:xfrm>
          <a:off x="136525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48424</xdr:rowOff>
    </xdr:from>
    <xdr:ext cx="534377" cy="259045"/>
    <xdr:sp macro="" textlink="">
      <xdr:nvSpPr>
        <xdr:cNvPr id="536" name="テキスト ボックス 535"/>
        <xdr:cNvSpPr txBox="1"/>
      </xdr:nvSpPr>
      <xdr:spPr>
        <a:xfrm>
          <a:off x="13436111" y="62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92283</xdr:rowOff>
    </xdr:from>
    <xdr:to>
      <xdr:col>18</xdr:col>
      <xdr:colOff>492125</xdr:colOff>
      <xdr:row>38</xdr:row>
      <xdr:rowOff>22433</xdr:rowOff>
    </xdr:to>
    <xdr:sp macro="" textlink="">
      <xdr:nvSpPr>
        <xdr:cNvPr id="537" name="円/楕円 536"/>
        <xdr:cNvSpPr/>
      </xdr:nvSpPr>
      <xdr:spPr>
        <a:xfrm>
          <a:off x="12763500" y="64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38960</xdr:rowOff>
    </xdr:from>
    <xdr:ext cx="534377" cy="259045"/>
    <xdr:sp macro="" textlink="">
      <xdr:nvSpPr>
        <xdr:cNvPr id="538" name="テキスト ボックス 537"/>
        <xdr:cNvSpPr txBox="1"/>
      </xdr:nvSpPr>
      <xdr:spPr>
        <a:xfrm>
          <a:off x="12547111" y="62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7" name="テキスト ボックス 55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1" name="直線コネクタ 560"/>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2"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3" name="直線コネクタ 562"/>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4"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5" name="直線コネクタ 564"/>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56855</xdr:rowOff>
    </xdr:from>
    <xdr:to>
      <xdr:col>23</xdr:col>
      <xdr:colOff>517525</xdr:colOff>
      <xdr:row>56</xdr:row>
      <xdr:rowOff>63622</xdr:rowOff>
    </xdr:to>
    <xdr:cxnSp macro="">
      <xdr:nvCxnSpPr>
        <xdr:cNvPr id="566" name="直線コネクタ 565"/>
        <xdr:cNvCxnSpPr/>
      </xdr:nvCxnSpPr>
      <xdr:spPr>
        <a:xfrm>
          <a:off x="15481300" y="965805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7"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68" name="フローチャート : 判断 567"/>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62616</xdr:rowOff>
    </xdr:from>
    <xdr:to>
      <xdr:col>22</xdr:col>
      <xdr:colOff>365125</xdr:colOff>
      <xdr:row>56</xdr:row>
      <xdr:rowOff>56855</xdr:rowOff>
    </xdr:to>
    <xdr:cxnSp macro="">
      <xdr:nvCxnSpPr>
        <xdr:cNvPr id="569" name="直線コネクタ 568"/>
        <xdr:cNvCxnSpPr/>
      </xdr:nvCxnSpPr>
      <xdr:spPr>
        <a:xfrm>
          <a:off x="14592300" y="9492366"/>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0" name="フローチャート : 判断 569"/>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1" name="テキスト ボックス 570"/>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1100</xdr:rowOff>
    </xdr:from>
    <xdr:to>
      <xdr:col>21</xdr:col>
      <xdr:colOff>161925</xdr:colOff>
      <xdr:row>55</xdr:row>
      <xdr:rowOff>62616</xdr:rowOff>
    </xdr:to>
    <xdr:cxnSp macro="">
      <xdr:nvCxnSpPr>
        <xdr:cNvPr id="572" name="直線コネクタ 571"/>
        <xdr:cNvCxnSpPr/>
      </xdr:nvCxnSpPr>
      <xdr:spPr>
        <a:xfrm>
          <a:off x="13703300" y="9259400"/>
          <a:ext cx="889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3" name="フローチャート : 判断 572"/>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4" name="テキスト ボックス 573"/>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79670</xdr:rowOff>
    </xdr:from>
    <xdr:to>
      <xdr:col>19</xdr:col>
      <xdr:colOff>644525</xdr:colOff>
      <xdr:row>54</xdr:row>
      <xdr:rowOff>1100</xdr:rowOff>
    </xdr:to>
    <xdr:cxnSp macro="">
      <xdr:nvCxnSpPr>
        <xdr:cNvPr id="575" name="直線コネクタ 574"/>
        <xdr:cNvCxnSpPr/>
      </xdr:nvCxnSpPr>
      <xdr:spPr>
        <a:xfrm>
          <a:off x="12814300" y="8995070"/>
          <a:ext cx="889000" cy="26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6" name="フローチャート : 判断 575"/>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7" name="テキスト ボックス 576"/>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8" name="フローチャート : 判断 577"/>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79" name="テキスト ボックス 578"/>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12822</xdr:rowOff>
    </xdr:from>
    <xdr:to>
      <xdr:col>23</xdr:col>
      <xdr:colOff>568325</xdr:colOff>
      <xdr:row>56</xdr:row>
      <xdr:rowOff>114422</xdr:rowOff>
    </xdr:to>
    <xdr:sp macro="" textlink="">
      <xdr:nvSpPr>
        <xdr:cNvPr id="585" name="円/楕円 584"/>
        <xdr:cNvSpPr/>
      </xdr:nvSpPr>
      <xdr:spPr>
        <a:xfrm>
          <a:off x="162687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162699</xdr:rowOff>
    </xdr:from>
    <xdr:ext cx="534377" cy="259045"/>
    <xdr:sp macro="" textlink="">
      <xdr:nvSpPr>
        <xdr:cNvPr id="586" name="教育費該当値テキスト"/>
        <xdr:cNvSpPr txBox="1"/>
      </xdr:nvSpPr>
      <xdr:spPr>
        <a:xfrm>
          <a:off x="16370300" y="95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6055</xdr:rowOff>
    </xdr:from>
    <xdr:to>
      <xdr:col>22</xdr:col>
      <xdr:colOff>415925</xdr:colOff>
      <xdr:row>56</xdr:row>
      <xdr:rowOff>107655</xdr:rowOff>
    </xdr:to>
    <xdr:sp macro="" textlink="">
      <xdr:nvSpPr>
        <xdr:cNvPr id="587" name="円/楕円 586"/>
        <xdr:cNvSpPr/>
      </xdr:nvSpPr>
      <xdr:spPr>
        <a:xfrm>
          <a:off x="15430500" y="96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98782</xdr:rowOff>
    </xdr:from>
    <xdr:ext cx="534377" cy="259045"/>
    <xdr:sp macro="" textlink="">
      <xdr:nvSpPr>
        <xdr:cNvPr id="588" name="テキスト ボックス 587"/>
        <xdr:cNvSpPr txBox="1"/>
      </xdr:nvSpPr>
      <xdr:spPr>
        <a:xfrm>
          <a:off x="15214111" y="96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11816</xdr:rowOff>
    </xdr:from>
    <xdr:to>
      <xdr:col>21</xdr:col>
      <xdr:colOff>212725</xdr:colOff>
      <xdr:row>55</xdr:row>
      <xdr:rowOff>113416</xdr:rowOff>
    </xdr:to>
    <xdr:sp macro="" textlink="">
      <xdr:nvSpPr>
        <xdr:cNvPr id="589" name="円/楕円 588"/>
        <xdr:cNvSpPr/>
      </xdr:nvSpPr>
      <xdr:spPr>
        <a:xfrm>
          <a:off x="14541500" y="94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129943</xdr:rowOff>
    </xdr:from>
    <xdr:ext cx="534377" cy="259045"/>
    <xdr:sp macro="" textlink="">
      <xdr:nvSpPr>
        <xdr:cNvPr id="590" name="テキスト ボックス 589"/>
        <xdr:cNvSpPr txBox="1"/>
      </xdr:nvSpPr>
      <xdr:spPr>
        <a:xfrm>
          <a:off x="14325111" y="92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121750</xdr:rowOff>
    </xdr:from>
    <xdr:to>
      <xdr:col>20</xdr:col>
      <xdr:colOff>9525</xdr:colOff>
      <xdr:row>54</xdr:row>
      <xdr:rowOff>51900</xdr:rowOff>
    </xdr:to>
    <xdr:sp macro="" textlink="">
      <xdr:nvSpPr>
        <xdr:cNvPr id="591" name="円/楕円 590"/>
        <xdr:cNvSpPr/>
      </xdr:nvSpPr>
      <xdr:spPr>
        <a:xfrm>
          <a:off x="13652500" y="92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68427</xdr:rowOff>
    </xdr:from>
    <xdr:ext cx="534377" cy="259045"/>
    <xdr:sp macro="" textlink="">
      <xdr:nvSpPr>
        <xdr:cNvPr id="592" name="テキスト ボックス 591"/>
        <xdr:cNvSpPr txBox="1"/>
      </xdr:nvSpPr>
      <xdr:spPr>
        <a:xfrm>
          <a:off x="13436111" y="89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28870</xdr:rowOff>
    </xdr:from>
    <xdr:to>
      <xdr:col>18</xdr:col>
      <xdr:colOff>492125</xdr:colOff>
      <xdr:row>52</xdr:row>
      <xdr:rowOff>130470</xdr:rowOff>
    </xdr:to>
    <xdr:sp macro="" textlink="">
      <xdr:nvSpPr>
        <xdr:cNvPr id="593" name="円/楕円 592"/>
        <xdr:cNvSpPr/>
      </xdr:nvSpPr>
      <xdr:spPr>
        <a:xfrm>
          <a:off x="12763500" y="89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146997</xdr:rowOff>
    </xdr:from>
    <xdr:ext cx="534377" cy="259045"/>
    <xdr:sp macro="" textlink="">
      <xdr:nvSpPr>
        <xdr:cNvPr id="594" name="テキスト ボックス 593"/>
        <xdr:cNvSpPr txBox="1"/>
      </xdr:nvSpPr>
      <xdr:spPr>
        <a:xfrm>
          <a:off x="12547111" y="871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6" name="テキスト ボックス 60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09" name="直線コネクタ 60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0" name="テキスト ボックス 609"/>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2" name="テキスト ボックス 61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4" name="直線コネクタ 613"/>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6" name="直線コネクタ 61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7"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18" name="直線コネクタ 617"/>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59689</xdr:rowOff>
    </xdr:from>
    <xdr:to>
      <xdr:col>23</xdr:col>
      <xdr:colOff>517525</xdr:colOff>
      <xdr:row>78</xdr:row>
      <xdr:rowOff>25400</xdr:rowOff>
    </xdr:to>
    <xdr:cxnSp macro="">
      <xdr:nvCxnSpPr>
        <xdr:cNvPr id="619" name="直線コネクタ 618"/>
        <xdr:cNvCxnSpPr/>
      </xdr:nvCxnSpPr>
      <xdr:spPr>
        <a:xfrm>
          <a:off x="15481300" y="13261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0"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1" name="フローチャート : 判断 620"/>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72263</xdr:rowOff>
    </xdr:from>
    <xdr:to>
      <xdr:col>22</xdr:col>
      <xdr:colOff>365125</xdr:colOff>
      <xdr:row>77</xdr:row>
      <xdr:rowOff>59689</xdr:rowOff>
    </xdr:to>
    <xdr:cxnSp macro="">
      <xdr:nvCxnSpPr>
        <xdr:cNvPr id="622" name="直線コネクタ 621"/>
        <xdr:cNvCxnSpPr/>
      </xdr:nvCxnSpPr>
      <xdr:spPr>
        <a:xfrm>
          <a:off x="14592300" y="12416663"/>
          <a:ext cx="889000" cy="8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3" name="フローチャート : 判断 622"/>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4" name="テキスト ボックス 623"/>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72263</xdr:rowOff>
    </xdr:from>
    <xdr:to>
      <xdr:col>21</xdr:col>
      <xdr:colOff>161925</xdr:colOff>
      <xdr:row>75</xdr:row>
      <xdr:rowOff>68263</xdr:rowOff>
    </xdr:to>
    <xdr:cxnSp macro="">
      <xdr:nvCxnSpPr>
        <xdr:cNvPr id="625" name="直線コネクタ 624"/>
        <xdr:cNvCxnSpPr/>
      </xdr:nvCxnSpPr>
      <xdr:spPr>
        <a:xfrm flipV="1">
          <a:off x="13703300" y="12416663"/>
          <a:ext cx="889000" cy="5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6" name="フローチャート : 判断 625"/>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6748</xdr:rowOff>
    </xdr:from>
    <xdr:ext cx="378565" cy="259045"/>
    <xdr:sp macro="" textlink="">
      <xdr:nvSpPr>
        <xdr:cNvPr id="627" name="テキスト ボックス 626"/>
        <xdr:cNvSpPr txBox="1"/>
      </xdr:nvSpPr>
      <xdr:spPr>
        <a:xfrm>
          <a:off x="14403017" y="1303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68263</xdr:rowOff>
    </xdr:from>
    <xdr:to>
      <xdr:col>19</xdr:col>
      <xdr:colOff>644525</xdr:colOff>
      <xdr:row>77</xdr:row>
      <xdr:rowOff>112840</xdr:rowOff>
    </xdr:to>
    <xdr:cxnSp macro="">
      <xdr:nvCxnSpPr>
        <xdr:cNvPr id="628" name="直線コネクタ 627"/>
        <xdr:cNvCxnSpPr/>
      </xdr:nvCxnSpPr>
      <xdr:spPr>
        <a:xfrm flipV="1">
          <a:off x="12814300" y="12927013"/>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29" name="フローチャート : 判断 628"/>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0" name="テキスト ボックス 629"/>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1" name="フローチャート : 判断 630"/>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2" name="テキスト ボックス 631"/>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38" name="円/楕円 63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3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8889</xdr:rowOff>
    </xdr:from>
    <xdr:to>
      <xdr:col>22</xdr:col>
      <xdr:colOff>415925</xdr:colOff>
      <xdr:row>77</xdr:row>
      <xdr:rowOff>110489</xdr:rowOff>
    </xdr:to>
    <xdr:sp macro="" textlink="">
      <xdr:nvSpPr>
        <xdr:cNvPr id="640" name="円/楕円 639"/>
        <xdr:cNvSpPr/>
      </xdr:nvSpPr>
      <xdr:spPr>
        <a:xfrm>
          <a:off x="15430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101616</xdr:rowOff>
    </xdr:from>
    <xdr:ext cx="378565" cy="259045"/>
    <xdr:sp macro="" textlink="">
      <xdr:nvSpPr>
        <xdr:cNvPr id="641" name="テキスト ボックス 640"/>
        <xdr:cNvSpPr txBox="1"/>
      </xdr:nvSpPr>
      <xdr:spPr>
        <a:xfrm>
          <a:off x="15292017" y="1330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21463</xdr:rowOff>
    </xdr:from>
    <xdr:to>
      <xdr:col>21</xdr:col>
      <xdr:colOff>212725</xdr:colOff>
      <xdr:row>72</xdr:row>
      <xdr:rowOff>123063</xdr:rowOff>
    </xdr:to>
    <xdr:sp macro="" textlink="">
      <xdr:nvSpPr>
        <xdr:cNvPr id="642" name="円/楕円 641"/>
        <xdr:cNvSpPr/>
      </xdr:nvSpPr>
      <xdr:spPr>
        <a:xfrm>
          <a:off x="14541500" y="123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139590</xdr:rowOff>
    </xdr:from>
    <xdr:ext cx="469744" cy="259045"/>
    <xdr:sp macro="" textlink="">
      <xdr:nvSpPr>
        <xdr:cNvPr id="643" name="テキスト ボックス 642"/>
        <xdr:cNvSpPr txBox="1"/>
      </xdr:nvSpPr>
      <xdr:spPr>
        <a:xfrm>
          <a:off x="14357427" y="121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17463</xdr:rowOff>
    </xdr:from>
    <xdr:to>
      <xdr:col>20</xdr:col>
      <xdr:colOff>9525</xdr:colOff>
      <xdr:row>75</xdr:row>
      <xdr:rowOff>119063</xdr:rowOff>
    </xdr:to>
    <xdr:sp macro="" textlink="">
      <xdr:nvSpPr>
        <xdr:cNvPr id="644" name="円/楕円 643"/>
        <xdr:cNvSpPr/>
      </xdr:nvSpPr>
      <xdr:spPr>
        <a:xfrm>
          <a:off x="136525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110190</xdr:rowOff>
    </xdr:from>
    <xdr:ext cx="378565" cy="259045"/>
    <xdr:sp macro="" textlink="">
      <xdr:nvSpPr>
        <xdr:cNvPr id="645" name="テキスト ボックス 644"/>
        <xdr:cNvSpPr txBox="1"/>
      </xdr:nvSpPr>
      <xdr:spPr>
        <a:xfrm>
          <a:off x="13514017" y="129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62040</xdr:rowOff>
    </xdr:from>
    <xdr:to>
      <xdr:col>18</xdr:col>
      <xdr:colOff>492125</xdr:colOff>
      <xdr:row>77</xdr:row>
      <xdr:rowOff>163640</xdr:rowOff>
    </xdr:to>
    <xdr:sp macro="" textlink="">
      <xdr:nvSpPr>
        <xdr:cNvPr id="646" name="円/楕円 645"/>
        <xdr:cNvSpPr/>
      </xdr:nvSpPr>
      <xdr:spPr>
        <a:xfrm>
          <a:off x="12763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154767</xdr:rowOff>
    </xdr:from>
    <xdr:ext cx="378565" cy="259045"/>
    <xdr:sp macro="" textlink="">
      <xdr:nvSpPr>
        <xdr:cNvPr id="647" name="テキスト ボックス 646"/>
        <xdr:cNvSpPr txBox="1"/>
      </xdr:nvSpPr>
      <xdr:spPr>
        <a:xfrm>
          <a:off x="12625017" y="133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25439</xdr:rowOff>
    </xdr:from>
    <xdr:to>
      <xdr:col>23</xdr:col>
      <xdr:colOff>516889</xdr:colOff>
      <xdr:row>97</xdr:row>
      <xdr:rowOff>154730</xdr:rowOff>
    </xdr:to>
    <xdr:cxnSp macro="">
      <xdr:nvCxnSpPr>
        <xdr:cNvPr id="671" name="直線コネクタ 670"/>
        <xdr:cNvCxnSpPr/>
      </xdr:nvCxnSpPr>
      <xdr:spPr>
        <a:xfrm flipV="1">
          <a:off x="16317595" y="15798839"/>
          <a:ext cx="1269" cy="98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158557</xdr:rowOff>
    </xdr:from>
    <xdr:ext cx="534377" cy="259045"/>
    <xdr:sp macro="" textlink="">
      <xdr:nvSpPr>
        <xdr:cNvPr id="672" name="公債費最小値テキスト"/>
        <xdr:cNvSpPr txBox="1"/>
      </xdr:nvSpPr>
      <xdr:spPr>
        <a:xfrm>
          <a:off x="16370300"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154730</xdr:rowOff>
    </xdr:from>
    <xdr:to>
      <xdr:col>23</xdr:col>
      <xdr:colOff>606425</xdr:colOff>
      <xdr:row>97</xdr:row>
      <xdr:rowOff>154730</xdr:rowOff>
    </xdr:to>
    <xdr:cxnSp macro="">
      <xdr:nvCxnSpPr>
        <xdr:cNvPr id="673" name="直線コネクタ 672"/>
        <xdr:cNvCxnSpPr/>
      </xdr:nvCxnSpPr>
      <xdr:spPr>
        <a:xfrm>
          <a:off x="16230600" y="1678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143566</xdr:rowOff>
    </xdr:from>
    <xdr:ext cx="534377" cy="259045"/>
    <xdr:sp macro="" textlink="">
      <xdr:nvSpPr>
        <xdr:cNvPr id="674" name="公債費最大値テキスト"/>
        <xdr:cNvSpPr txBox="1"/>
      </xdr:nvSpPr>
      <xdr:spPr>
        <a:xfrm>
          <a:off x="16370300" y="155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92</xdr:row>
      <xdr:rowOff>25439</xdr:rowOff>
    </xdr:from>
    <xdr:to>
      <xdr:col>23</xdr:col>
      <xdr:colOff>606425</xdr:colOff>
      <xdr:row>92</xdr:row>
      <xdr:rowOff>25439</xdr:rowOff>
    </xdr:to>
    <xdr:cxnSp macro="">
      <xdr:nvCxnSpPr>
        <xdr:cNvPr id="675" name="直線コネクタ 674"/>
        <xdr:cNvCxnSpPr/>
      </xdr:nvCxnSpPr>
      <xdr:spPr>
        <a:xfrm>
          <a:off x="16230600" y="1579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52679</xdr:rowOff>
    </xdr:from>
    <xdr:to>
      <xdr:col>23</xdr:col>
      <xdr:colOff>517525</xdr:colOff>
      <xdr:row>92</xdr:row>
      <xdr:rowOff>78873</xdr:rowOff>
    </xdr:to>
    <xdr:cxnSp macro="">
      <xdr:nvCxnSpPr>
        <xdr:cNvPr id="676" name="直線コネクタ 675"/>
        <xdr:cNvCxnSpPr/>
      </xdr:nvCxnSpPr>
      <xdr:spPr>
        <a:xfrm>
          <a:off x="15481300" y="15826079"/>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144194</xdr:rowOff>
    </xdr:from>
    <xdr:ext cx="534377" cy="259045"/>
    <xdr:sp macro="" textlink="">
      <xdr:nvSpPr>
        <xdr:cNvPr id="677" name="公債費平均値テキスト"/>
        <xdr:cNvSpPr txBox="1"/>
      </xdr:nvSpPr>
      <xdr:spPr>
        <a:xfrm>
          <a:off x="16370300" y="162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165767</xdr:rowOff>
    </xdr:from>
    <xdr:to>
      <xdr:col>23</xdr:col>
      <xdr:colOff>568325</xdr:colOff>
      <xdr:row>95</xdr:row>
      <xdr:rowOff>95917</xdr:rowOff>
    </xdr:to>
    <xdr:sp macro="" textlink="">
      <xdr:nvSpPr>
        <xdr:cNvPr id="678" name="フローチャート : 判断 677"/>
        <xdr:cNvSpPr/>
      </xdr:nvSpPr>
      <xdr:spPr>
        <a:xfrm>
          <a:off x="162687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4008</xdr:rowOff>
    </xdr:from>
    <xdr:to>
      <xdr:col>22</xdr:col>
      <xdr:colOff>365125</xdr:colOff>
      <xdr:row>92</xdr:row>
      <xdr:rowOff>52679</xdr:rowOff>
    </xdr:to>
    <xdr:cxnSp macro="">
      <xdr:nvCxnSpPr>
        <xdr:cNvPr id="679" name="直線コネクタ 678"/>
        <xdr:cNvCxnSpPr/>
      </xdr:nvCxnSpPr>
      <xdr:spPr>
        <a:xfrm>
          <a:off x="14592300" y="15777408"/>
          <a:ext cx="889000" cy="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80" name="フローチャート : 判断 679"/>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81" name="テキスト ボックス 680"/>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3339</xdr:rowOff>
    </xdr:from>
    <xdr:to>
      <xdr:col>21</xdr:col>
      <xdr:colOff>161925</xdr:colOff>
      <xdr:row>92</xdr:row>
      <xdr:rowOff>4008</xdr:rowOff>
    </xdr:to>
    <xdr:cxnSp macro="">
      <xdr:nvCxnSpPr>
        <xdr:cNvPr id="682" name="直線コネクタ 681"/>
        <xdr:cNvCxnSpPr/>
      </xdr:nvCxnSpPr>
      <xdr:spPr>
        <a:xfrm>
          <a:off x="13703300" y="1577673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83" name="フローチャート : 判断 682"/>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684" name="テキスト ボックス 683"/>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112630</xdr:rowOff>
    </xdr:from>
    <xdr:to>
      <xdr:col>19</xdr:col>
      <xdr:colOff>644525</xdr:colOff>
      <xdr:row>92</xdr:row>
      <xdr:rowOff>3339</xdr:rowOff>
    </xdr:to>
    <xdr:cxnSp macro="">
      <xdr:nvCxnSpPr>
        <xdr:cNvPr id="685" name="直線コネクタ 684"/>
        <xdr:cNvCxnSpPr/>
      </xdr:nvCxnSpPr>
      <xdr:spPr>
        <a:xfrm>
          <a:off x="12814300" y="15714580"/>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86" name="フローチャート : 判断 685"/>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687" name="テキスト ボックス 686"/>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688" name="フローチャート : 判断 687"/>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689" name="テキスト ボックス 688"/>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28073</xdr:rowOff>
    </xdr:from>
    <xdr:to>
      <xdr:col>23</xdr:col>
      <xdr:colOff>568325</xdr:colOff>
      <xdr:row>92</xdr:row>
      <xdr:rowOff>129673</xdr:rowOff>
    </xdr:to>
    <xdr:sp macro="" textlink="">
      <xdr:nvSpPr>
        <xdr:cNvPr id="695" name="円/楕円 694"/>
        <xdr:cNvSpPr/>
      </xdr:nvSpPr>
      <xdr:spPr>
        <a:xfrm>
          <a:off x="16268700" y="15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114450</xdr:rowOff>
    </xdr:from>
    <xdr:ext cx="534377" cy="259045"/>
    <xdr:sp macro="" textlink="">
      <xdr:nvSpPr>
        <xdr:cNvPr id="696" name="公債費該当値テキスト"/>
        <xdr:cNvSpPr txBox="1"/>
      </xdr:nvSpPr>
      <xdr:spPr>
        <a:xfrm>
          <a:off x="16370300" y="157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1879</xdr:rowOff>
    </xdr:from>
    <xdr:to>
      <xdr:col>22</xdr:col>
      <xdr:colOff>415925</xdr:colOff>
      <xdr:row>92</xdr:row>
      <xdr:rowOff>103479</xdr:rowOff>
    </xdr:to>
    <xdr:sp macro="" textlink="">
      <xdr:nvSpPr>
        <xdr:cNvPr id="697" name="円/楕円 696"/>
        <xdr:cNvSpPr/>
      </xdr:nvSpPr>
      <xdr:spPr>
        <a:xfrm>
          <a:off x="15430500" y="15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120006</xdr:rowOff>
    </xdr:from>
    <xdr:ext cx="534377" cy="259045"/>
    <xdr:sp macro="" textlink="">
      <xdr:nvSpPr>
        <xdr:cNvPr id="698" name="テキスト ボックス 697"/>
        <xdr:cNvSpPr txBox="1"/>
      </xdr:nvSpPr>
      <xdr:spPr>
        <a:xfrm>
          <a:off x="15214111" y="15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124658</xdr:rowOff>
    </xdr:from>
    <xdr:to>
      <xdr:col>21</xdr:col>
      <xdr:colOff>212725</xdr:colOff>
      <xdr:row>92</xdr:row>
      <xdr:rowOff>54808</xdr:rowOff>
    </xdr:to>
    <xdr:sp macro="" textlink="">
      <xdr:nvSpPr>
        <xdr:cNvPr id="699" name="円/楕円 698"/>
        <xdr:cNvSpPr/>
      </xdr:nvSpPr>
      <xdr:spPr>
        <a:xfrm>
          <a:off x="14541500" y="157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71335</xdr:rowOff>
    </xdr:from>
    <xdr:ext cx="534377" cy="259045"/>
    <xdr:sp macro="" textlink="">
      <xdr:nvSpPr>
        <xdr:cNvPr id="700" name="テキスト ボックス 699"/>
        <xdr:cNvSpPr txBox="1"/>
      </xdr:nvSpPr>
      <xdr:spPr>
        <a:xfrm>
          <a:off x="14325111" y="155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123989</xdr:rowOff>
    </xdr:from>
    <xdr:to>
      <xdr:col>20</xdr:col>
      <xdr:colOff>9525</xdr:colOff>
      <xdr:row>92</xdr:row>
      <xdr:rowOff>54139</xdr:rowOff>
    </xdr:to>
    <xdr:sp macro="" textlink="">
      <xdr:nvSpPr>
        <xdr:cNvPr id="701" name="円/楕円 700"/>
        <xdr:cNvSpPr/>
      </xdr:nvSpPr>
      <xdr:spPr>
        <a:xfrm>
          <a:off x="13652500" y="157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70666</xdr:rowOff>
    </xdr:from>
    <xdr:ext cx="534377" cy="259045"/>
    <xdr:sp macro="" textlink="">
      <xdr:nvSpPr>
        <xdr:cNvPr id="702" name="テキスト ボックス 701"/>
        <xdr:cNvSpPr txBox="1"/>
      </xdr:nvSpPr>
      <xdr:spPr>
        <a:xfrm>
          <a:off x="13436111" y="15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61830</xdr:rowOff>
    </xdr:from>
    <xdr:to>
      <xdr:col>18</xdr:col>
      <xdr:colOff>492125</xdr:colOff>
      <xdr:row>91</xdr:row>
      <xdr:rowOff>163430</xdr:rowOff>
    </xdr:to>
    <xdr:sp macro="" textlink="">
      <xdr:nvSpPr>
        <xdr:cNvPr id="703" name="円/楕円 702"/>
        <xdr:cNvSpPr/>
      </xdr:nvSpPr>
      <xdr:spPr>
        <a:xfrm>
          <a:off x="12763500" y="156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8507</xdr:rowOff>
    </xdr:from>
    <xdr:ext cx="534377" cy="259045"/>
    <xdr:sp macro="" textlink="">
      <xdr:nvSpPr>
        <xdr:cNvPr id="704" name="テキスト ボックス 703"/>
        <xdr:cNvSpPr txBox="1"/>
      </xdr:nvSpPr>
      <xdr:spPr>
        <a:xfrm>
          <a:off x="12547111" y="154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本市における</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別歳出の特徴は，</a:t>
          </a:r>
          <a:r>
            <a:rPr kumimoji="1" lang="ja-JP" altLang="en-US" sz="1300">
              <a:solidFill>
                <a:schemeClr val="dk1"/>
              </a:solidFill>
              <a:effectLst/>
              <a:latin typeface="+mn-lt"/>
              <a:ea typeface="+mn-ea"/>
              <a:cs typeface="+mn-cs"/>
            </a:rPr>
            <a:t>性質別と同様に公債費が大きいことである。類似団体中の順位はワースト３位であるが，本市は合併団体ではなく過疎地域も有しないため実質公債費比率で比較するとワースト１位となる。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均との乖離の大きい衛生費については，各団体ごとに廃棄物処理施設，し尿処理施設，水道，病院など事情が異なることから単純は比較は難しいが，小松市においては平成２８年度からごみ処理施設の建設が本格化しており，今後は大きく伸びる予定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２７年度の消防費の大きな伸びは，防災行政無線整備のピークをむかえたことによる。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歳入面では，消費増税により地方消費税交付金が</a:t>
          </a:r>
          <a:r>
            <a:rPr lang="en-US" altLang="ja-JP" sz="1100" b="0" i="0" baseline="0">
              <a:solidFill>
                <a:schemeClr val="dk1"/>
              </a:solidFill>
              <a:effectLst/>
              <a:latin typeface="+mn-lt"/>
              <a:ea typeface="+mn-ea"/>
              <a:cs typeface="+mn-cs"/>
            </a:rPr>
            <a:t>9.2</a:t>
          </a:r>
          <a:r>
            <a:rPr lang="ja-JP" altLang="en-US" sz="1100" b="0" i="0" baseline="0">
              <a:solidFill>
                <a:schemeClr val="dk1"/>
              </a:solidFill>
              <a:effectLst/>
              <a:latin typeface="+mn-lt"/>
              <a:ea typeface="+mn-ea"/>
              <a:cs typeface="+mn-cs"/>
            </a:rPr>
            <a:t>億円の増となったほか，防災行政無線第２期工事施工などにより国庫支出金が</a:t>
          </a:r>
          <a:r>
            <a:rPr lang="en-US" altLang="ja-JP" sz="1100" b="0" i="0" baseline="0">
              <a:solidFill>
                <a:schemeClr val="dk1"/>
              </a:solidFill>
              <a:effectLst/>
              <a:latin typeface="+mn-lt"/>
              <a:ea typeface="+mn-ea"/>
              <a:cs typeface="+mn-cs"/>
            </a:rPr>
            <a:t>5.7</a:t>
          </a:r>
          <a:r>
            <a:rPr lang="ja-JP" altLang="en-US" sz="1100" b="0" i="0" baseline="0">
              <a:solidFill>
                <a:schemeClr val="dk1"/>
              </a:solidFill>
              <a:effectLst/>
              <a:latin typeface="+mn-lt"/>
              <a:ea typeface="+mn-ea"/>
              <a:cs typeface="+mn-cs"/>
            </a:rPr>
            <a:t>億円の増となっている。しかし，市税においては，給与所得増加などにより個人住民税が増額となったものの，法人市民税が減少し，市税全体で</a:t>
          </a:r>
          <a:r>
            <a:rPr lang="en-US" altLang="ja-JP" sz="1100" b="0" i="0" baseline="0">
              <a:solidFill>
                <a:schemeClr val="dk1"/>
              </a:solidFill>
              <a:effectLst/>
              <a:latin typeface="+mn-lt"/>
              <a:ea typeface="+mn-ea"/>
              <a:cs typeface="+mn-cs"/>
            </a:rPr>
            <a:t>3.4</a:t>
          </a:r>
          <a:r>
            <a:rPr lang="ja-JP" altLang="en-US" sz="1100" b="0" i="0" baseline="0">
              <a:solidFill>
                <a:schemeClr val="dk1"/>
              </a:solidFill>
              <a:effectLst/>
              <a:latin typeface="+mn-lt"/>
              <a:ea typeface="+mn-ea"/>
              <a:cs typeface="+mn-cs"/>
            </a:rPr>
            <a:t>億円の減となっている。また，私立保育所の認定こども園移行に伴う保育料収入の減</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市収入→園直接収入</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などにより分担金及び負担金が</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億円の減，臨時財政対策債を含む実質交付税が</a:t>
          </a:r>
          <a:r>
            <a:rPr lang="en-US" altLang="ja-JP" sz="1100" b="0" i="0" baseline="0">
              <a:solidFill>
                <a:schemeClr val="dk1"/>
              </a:solidFill>
              <a:effectLst/>
              <a:latin typeface="+mn-lt"/>
              <a:ea typeface="+mn-ea"/>
              <a:cs typeface="+mn-cs"/>
            </a:rPr>
            <a:t>8.2</a:t>
          </a:r>
          <a:r>
            <a:rPr lang="ja-JP" altLang="en-US" sz="1100" b="0" i="0" baseline="0">
              <a:solidFill>
                <a:schemeClr val="dk1"/>
              </a:solidFill>
              <a:effectLst/>
              <a:latin typeface="+mn-lt"/>
              <a:ea typeface="+mn-ea"/>
              <a:cs typeface="+mn-cs"/>
            </a:rPr>
            <a:t>億円減となっており，歳入全体で</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億円の減となった。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歳出面では，補助費が多面的機能支払費や農地集積推進費など，国庫支出金を伴う農業関係補助金の増などにより</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億円の増，繰出金が国民健康保険事業繰出金の増などにより</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億円の増となる一方，人件費は退職手当の減などにより</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億円の減，公債費は繰上償還の減により</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億円の減となった。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年度は、市債発行の適正管理と繰上償還の実施等により、３ヶ年平均の実質公債費比率も前年度比</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ポイント減となった。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ただし、単年度における比率では、交付税措置の減少や、下水道事業における準元利償還金が前年度比で約０．８ポイント増加している。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年度は、市債の発行抑制や繰上償還による市債残高の減少（特に一般会計</a:t>
          </a:r>
          <a:r>
            <a:rPr lang="ja-JP" altLang="en-US" sz="1100" b="0" i="0" baseline="0">
              <a:solidFill>
                <a:schemeClr val="dk1"/>
              </a:solidFill>
              <a:effectLst/>
              <a:latin typeface="+mn-lt"/>
              <a:ea typeface="+mn-ea"/>
              <a:cs typeface="+mn-cs"/>
            </a:rPr>
            <a:t>における減少</a:t>
          </a:r>
          <a:r>
            <a:rPr lang="ja-JP" altLang="ja-JP" sz="1100" b="0" i="0" baseline="0">
              <a:solidFill>
                <a:schemeClr val="dk1"/>
              </a:solidFill>
              <a:effectLst/>
              <a:latin typeface="+mn-lt"/>
              <a:ea typeface="+mn-ea"/>
              <a:cs typeface="+mn-cs"/>
            </a:rPr>
            <a:t>）、基金残高の増加、債務負担支出予定額の減少等により、前年度より改善した。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108,573
107,044
371.05
42,142,987
41,311,686
593,807
25,015,211
66,589,293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72031_&#23567;&#26494;&#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208.5</v>
          </cell>
          <cell r="L73">
            <v>196.9</v>
          </cell>
          <cell r="M73">
            <v>190.3</v>
          </cell>
          <cell r="N73">
            <v>186.2</v>
          </cell>
          <cell r="O73">
            <v>168.8</v>
          </cell>
        </row>
        <row r="75">
          <cell r="K75">
            <v>18.5</v>
          </cell>
          <cell r="L75">
            <v>18.3</v>
          </cell>
          <cell r="M75">
            <v>17.2</v>
          </cell>
          <cell r="N75">
            <v>16.100000000000001</v>
          </cell>
          <cell r="O75">
            <v>15.7</v>
          </cell>
        </row>
        <row r="77">
          <cell r="G77" t="str">
            <v>類似団体内平均値</v>
          </cell>
          <cell r="K77">
            <v>55.5</v>
          </cell>
          <cell r="L77">
            <v>46.1</v>
          </cell>
          <cell r="M77">
            <v>37.6</v>
          </cell>
          <cell r="N77">
            <v>33.799999999999997</v>
          </cell>
          <cell r="O77">
            <v>15.8</v>
          </cell>
        </row>
        <row r="79">
          <cell r="K79">
            <v>9.3000000000000007</v>
          </cell>
          <cell r="L79">
            <v>8.5</v>
          </cell>
          <cell r="M79">
            <v>7.9</v>
          </cell>
          <cell r="N79">
            <v>7.1</v>
          </cell>
          <cell r="O79">
            <v>6.2</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42142987</v>
      </c>
      <c r="BO4" s="379"/>
      <c r="BP4" s="379"/>
      <c r="BQ4" s="379"/>
      <c r="BR4" s="379"/>
      <c r="BS4" s="379"/>
      <c r="BT4" s="379"/>
      <c r="BU4" s="380"/>
      <c r="BV4" s="378">
        <v>42376591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41311686</v>
      </c>
      <c r="BO5" s="384"/>
      <c r="BP5" s="384"/>
      <c r="BQ5" s="384"/>
      <c r="BR5" s="384"/>
      <c r="BS5" s="384"/>
      <c r="BT5" s="384"/>
      <c r="BU5" s="385"/>
      <c r="BV5" s="383">
        <v>41753450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92.8</v>
      </c>
      <c r="CU5" s="354"/>
      <c r="CV5" s="354"/>
      <c r="CW5" s="354"/>
      <c r="CX5" s="354"/>
      <c r="CY5" s="354"/>
      <c r="CZ5" s="354"/>
      <c r="DA5" s="355"/>
      <c r="DB5" s="353">
        <v>92.4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831301</v>
      </c>
      <c r="BO6" s="384"/>
      <c r="BP6" s="384"/>
      <c r="BQ6" s="384"/>
      <c r="BR6" s="384"/>
      <c r="BS6" s="384"/>
      <c r="BT6" s="384"/>
      <c r="BU6" s="385"/>
      <c r="BV6" s="383">
        <v>623141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100.3</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237494</v>
      </c>
      <c r="BO7" s="384"/>
      <c r="BP7" s="384"/>
      <c r="BQ7" s="384"/>
      <c r="BR7" s="384"/>
      <c r="BS7" s="384"/>
      <c r="BT7" s="384"/>
      <c r="BU7" s="385"/>
      <c r="BV7" s="383">
        <v>110417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25015211</v>
      </c>
      <c r="CU7" s="384"/>
      <c r="CV7" s="384"/>
      <c r="CW7" s="384"/>
      <c r="CX7" s="384"/>
      <c r="CY7" s="384"/>
      <c r="CZ7" s="384"/>
      <c r="DA7" s="385"/>
      <c r="DB7" s="383">
        <v>24719785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593807</v>
      </c>
      <c r="BO8" s="384"/>
      <c r="BP8" s="384"/>
      <c r="BQ8" s="384"/>
      <c r="BR8" s="384"/>
      <c r="BS8" s="384"/>
      <c r="BT8" s="384"/>
      <c r="BU8" s="385"/>
      <c r="BV8" s="383">
        <v>512724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106919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81083</v>
      </c>
      <c r="BO9" s="384"/>
      <c r="BP9" s="384"/>
      <c r="BQ9" s="384"/>
      <c r="BR9" s="384"/>
      <c r="BS9" s="384"/>
      <c r="BT9" s="384"/>
      <c r="BU9" s="385"/>
      <c r="BV9" s="383">
        <v>-99083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22.9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108433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1508</v>
      </c>
      <c r="BO10" s="384"/>
      <c r="BP10" s="384"/>
      <c r="BQ10" s="384"/>
      <c r="BR10" s="384"/>
      <c r="BS10" s="384"/>
      <c r="BT10" s="384"/>
      <c r="BU10" s="385"/>
      <c r="BV10" s="383">
        <v>1212</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98</v>
      </c>
      <c r="AV11" s="441"/>
      <c r="AW11" s="441"/>
      <c r="AX11" s="441"/>
      <c r="AY11" s="363" t="s">
        <v>108</v>
      </c>
      <c r="AZ11" s="364"/>
      <c r="BA11" s="364"/>
      <c r="BB11" s="364"/>
      <c r="BC11" s="364"/>
      <c r="BD11" s="364"/>
      <c r="BE11" s="364"/>
      <c r="BF11" s="364"/>
      <c r="BG11" s="364"/>
      <c r="BH11" s="364"/>
      <c r="BI11" s="364"/>
      <c r="BJ11" s="364"/>
      <c r="BK11" s="364"/>
      <c r="BL11" s="364"/>
      <c r="BM11" s="365"/>
      <c r="BN11" s="383">
        <v>98670</v>
      </c>
      <c r="BO11" s="384"/>
      <c r="BP11" s="384"/>
      <c r="BQ11" s="384"/>
      <c r="BR11" s="384"/>
      <c r="BS11" s="384"/>
      <c r="BT11" s="384"/>
      <c r="BU11" s="385"/>
      <c r="BV11" s="383">
        <v>280040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108573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78</v>
      </c>
      <c r="AV12" s="441"/>
      <c r="AW12" s="441"/>
      <c r="AX12" s="441"/>
      <c r="AY12" s="363" t="s">
        <v>116</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110000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110</v>
      </c>
      <c r="CU12" s="493"/>
      <c r="CV12" s="493"/>
      <c r="CW12" s="493"/>
      <c r="CX12" s="493"/>
      <c r="CY12" s="493"/>
      <c r="CZ12" s="493"/>
      <c r="DA12" s="494"/>
      <c r="DB12" s="492" t="s">
        <v>110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107044</v>
      </c>
      <c r="S13" s="485"/>
      <c r="T13" s="485"/>
      <c r="U13" s="485"/>
      <c r="V13" s="486"/>
      <c r="W13" s="472" t="s">
        <v>119</v>
      </c>
      <c r="X13" s="396"/>
      <c r="Y13" s="396"/>
      <c r="Z13" s="396"/>
      <c r="AA13" s="396"/>
      <c r="AB13" s="397"/>
      <c r="AC13" s="359">
        <v>1143</v>
      </c>
      <c r="AD13" s="360"/>
      <c r="AE13" s="360"/>
      <c r="AF13" s="360"/>
      <c r="AG13" s="361"/>
      <c r="AH13" s="359">
        <v>1449</v>
      </c>
      <c r="AI13" s="360"/>
      <c r="AJ13" s="360"/>
      <c r="AK13" s="360"/>
      <c r="AL13" s="362"/>
      <c r="AM13" s="452" t="s">
        <v>120</v>
      </c>
      <c r="AN13" s="357"/>
      <c r="AO13" s="357"/>
      <c r="AP13" s="357"/>
      <c r="AQ13" s="357"/>
      <c r="AR13" s="357"/>
      <c r="AS13" s="357"/>
      <c r="AT13" s="358"/>
      <c r="AU13" s="440" t="s">
        <v>98</v>
      </c>
      <c r="AV13" s="441"/>
      <c r="AW13" s="441"/>
      <c r="AX13" s="441"/>
      <c r="AY13" s="363" t="s">
        <v>121</v>
      </c>
      <c r="AZ13" s="364"/>
      <c r="BA13" s="364"/>
      <c r="BB13" s="364"/>
      <c r="BC13" s="364"/>
      <c r="BD13" s="364"/>
      <c r="BE13" s="364"/>
      <c r="BF13" s="364"/>
      <c r="BG13" s="364"/>
      <c r="BH13" s="364"/>
      <c r="BI13" s="364"/>
      <c r="BJ13" s="364"/>
      <c r="BK13" s="364"/>
      <c r="BL13" s="364"/>
      <c r="BM13" s="365"/>
      <c r="BN13" s="383">
        <v>81261</v>
      </c>
      <c r="BO13" s="384"/>
      <c r="BP13" s="384"/>
      <c r="BQ13" s="384"/>
      <c r="BR13" s="384"/>
      <c r="BS13" s="384"/>
      <c r="BT13" s="384"/>
      <c r="BU13" s="385"/>
      <c r="BV13" s="383">
        <v>72169</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15.7</v>
      </c>
      <c r="CU13" s="354"/>
      <c r="CV13" s="354"/>
      <c r="CW13" s="354"/>
      <c r="CX13" s="354"/>
      <c r="CY13" s="354"/>
      <c r="CZ13" s="354"/>
      <c r="DA13" s="355"/>
      <c r="DB13" s="353">
        <v>16.100000000000001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108823</v>
      </c>
      <c r="S14" s="485"/>
      <c r="T14" s="485"/>
      <c r="U14" s="485"/>
      <c r="V14" s="486"/>
      <c r="W14" s="487"/>
      <c r="X14" s="399"/>
      <c r="Y14" s="399"/>
      <c r="Z14" s="399"/>
      <c r="AA14" s="399"/>
      <c r="AB14" s="400"/>
      <c r="AC14" s="477">
        <v>2.1</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168.8</v>
      </c>
      <c r="CU14" s="456"/>
      <c r="CV14" s="456"/>
      <c r="CW14" s="456"/>
      <c r="CX14" s="456"/>
      <c r="CY14" s="456"/>
      <c r="CZ14" s="456"/>
      <c r="DA14" s="457"/>
      <c r="DB14" s="488">
        <v>186.2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107513</v>
      </c>
      <c r="S15" s="485"/>
      <c r="T15" s="485"/>
      <c r="U15" s="485"/>
      <c r="V15" s="486"/>
      <c r="W15" s="472" t="s">
        <v>125</v>
      </c>
      <c r="X15" s="396"/>
      <c r="Y15" s="396"/>
      <c r="Z15" s="396"/>
      <c r="AA15" s="396"/>
      <c r="AB15" s="397"/>
      <c r="AC15" s="359">
        <v>20088</v>
      </c>
      <c r="AD15" s="360"/>
      <c r="AE15" s="360"/>
      <c r="AF15" s="360"/>
      <c r="AG15" s="361"/>
      <c r="AH15" s="359">
        <v>21920</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13789028</v>
      </c>
      <c r="BO15" s="379"/>
      <c r="BP15" s="379"/>
      <c r="BQ15" s="379"/>
      <c r="BR15" s="379"/>
      <c r="BS15" s="379"/>
      <c r="BT15" s="379"/>
      <c r="BU15" s="380"/>
      <c r="BV15" s="378">
        <v>12890162</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37.6</v>
      </c>
      <c r="AD16" s="478"/>
      <c r="AE16" s="478"/>
      <c r="AF16" s="478"/>
      <c r="AG16" s="479"/>
      <c r="AH16" s="477">
        <v>38.299999999999997</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19414334</v>
      </c>
      <c r="BO16" s="384"/>
      <c r="BP16" s="384"/>
      <c r="BQ16" s="384"/>
      <c r="BR16" s="384"/>
      <c r="BS16" s="384"/>
      <c r="BT16" s="384"/>
      <c r="BU16" s="385"/>
      <c r="BV16" s="383">
        <v>18769210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131</v>
      </c>
      <c r="N17" s="467"/>
      <c r="O17" s="467"/>
      <c r="P17" s="467"/>
      <c r="Q17" s="468"/>
      <c r="R17" s="469" t="s">
        <v>132</v>
      </c>
      <c r="S17" s="470"/>
      <c r="T17" s="470"/>
      <c r="U17" s="470"/>
      <c r="V17" s="471"/>
      <c r="W17" s="472" t="s">
        <v>133</v>
      </c>
      <c r="X17" s="396"/>
      <c r="Y17" s="396"/>
      <c r="Z17" s="396"/>
      <c r="AA17" s="396"/>
      <c r="AB17" s="397"/>
      <c r="AC17" s="359">
        <v>32214</v>
      </c>
      <c r="AD17" s="360"/>
      <c r="AE17" s="360"/>
      <c r="AF17" s="360"/>
      <c r="AG17" s="361"/>
      <c r="AH17" s="359">
        <v>33519</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17587207</v>
      </c>
      <c r="BO17" s="384"/>
      <c r="BP17" s="384"/>
      <c r="BQ17" s="384"/>
      <c r="BR17" s="384"/>
      <c r="BS17" s="384"/>
      <c r="BT17" s="384"/>
      <c r="BU17" s="385"/>
      <c r="BV17" s="383">
        <v>16575919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371.05</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58.6</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24028571</v>
      </c>
      <c r="BO18" s="384"/>
      <c r="BP18" s="384"/>
      <c r="BQ18" s="384"/>
      <c r="BR18" s="384"/>
      <c r="BS18" s="384"/>
      <c r="BT18" s="384"/>
      <c r="BU18" s="385"/>
      <c r="BV18" s="383">
        <v>23904325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288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28973141</v>
      </c>
      <c r="BO19" s="384"/>
      <c r="BP19" s="384"/>
      <c r="BQ19" s="384"/>
      <c r="BR19" s="384"/>
      <c r="BS19" s="384"/>
      <c r="BT19" s="384"/>
      <c r="BU19" s="385"/>
      <c r="BV19" s="383">
        <v>28957108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38166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66589293</v>
      </c>
      <c r="BO23" s="384"/>
      <c r="BP23" s="384"/>
      <c r="BQ23" s="384"/>
      <c r="BR23" s="384"/>
      <c r="BS23" s="384"/>
      <c r="BT23" s="384"/>
      <c r="BU23" s="385"/>
      <c r="BV23" s="383">
        <v>68823572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8505</v>
      </c>
      <c r="R24" s="360"/>
      <c r="S24" s="360"/>
      <c r="T24" s="360"/>
      <c r="U24" s="360"/>
      <c r="V24" s="361"/>
      <c r="W24" s="425"/>
      <c r="X24" s="416"/>
      <c r="Y24" s="417"/>
      <c r="Z24" s="356" t="s">
        <v>149</v>
      </c>
      <c r="AA24" s="357"/>
      <c r="AB24" s="357"/>
      <c r="AC24" s="357"/>
      <c r="AD24" s="357"/>
      <c r="AE24" s="357"/>
      <c r="AF24" s="357"/>
      <c r="AG24" s="358"/>
      <c r="AH24" s="359">
        <v>642</v>
      </c>
      <c r="AI24" s="360"/>
      <c r="AJ24" s="360"/>
      <c r="AK24" s="360"/>
      <c r="AL24" s="361"/>
      <c r="AM24" s="359">
        <v>1938198</v>
      </c>
      <c r="AN24" s="360"/>
      <c r="AO24" s="360"/>
      <c r="AP24" s="360"/>
      <c r="AQ24" s="360"/>
      <c r="AR24" s="361"/>
      <c r="AS24" s="359">
        <v>3019</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29198023</v>
      </c>
      <c r="BO24" s="384"/>
      <c r="BP24" s="384"/>
      <c r="BQ24" s="384"/>
      <c r="BR24" s="384"/>
      <c r="BS24" s="384"/>
      <c r="BT24" s="384"/>
      <c r="BU24" s="385"/>
      <c r="BV24" s="383">
        <v>30493808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2</v>
      </c>
      <c r="M25" s="360"/>
      <c r="N25" s="360"/>
      <c r="O25" s="360"/>
      <c r="P25" s="361"/>
      <c r="Q25" s="359">
        <v>7353</v>
      </c>
      <c r="R25" s="360"/>
      <c r="S25" s="360"/>
      <c r="T25" s="360"/>
      <c r="U25" s="360"/>
      <c r="V25" s="361"/>
      <c r="W25" s="425"/>
      <c r="X25" s="416"/>
      <c r="Y25" s="417"/>
      <c r="Z25" s="356" t="s">
        <v>152</v>
      </c>
      <c r="AA25" s="357"/>
      <c r="AB25" s="357"/>
      <c r="AC25" s="357"/>
      <c r="AD25" s="357"/>
      <c r="AE25" s="357"/>
      <c r="AF25" s="357"/>
      <c r="AG25" s="358"/>
      <c r="AH25" s="359">
        <v>136</v>
      </c>
      <c r="AI25" s="360"/>
      <c r="AJ25" s="360"/>
      <c r="AK25" s="360"/>
      <c r="AL25" s="361"/>
      <c r="AM25" s="359">
        <v>368016</v>
      </c>
      <c r="AN25" s="360"/>
      <c r="AO25" s="360"/>
      <c r="AP25" s="360"/>
      <c r="AQ25" s="360"/>
      <c r="AR25" s="361"/>
      <c r="AS25" s="359">
        <v>2706</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20187085</v>
      </c>
      <c r="BO25" s="379"/>
      <c r="BP25" s="379"/>
      <c r="BQ25" s="379"/>
      <c r="BR25" s="379"/>
      <c r="BS25" s="379"/>
      <c r="BT25" s="379"/>
      <c r="BU25" s="380"/>
      <c r="BV25" s="378">
        <v>3800546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6327</v>
      </c>
      <c r="R26" s="360"/>
      <c r="S26" s="360"/>
      <c r="T26" s="360"/>
      <c r="U26" s="360"/>
      <c r="V26" s="361"/>
      <c r="W26" s="425"/>
      <c r="X26" s="416"/>
      <c r="Y26" s="417"/>
      <c r="Z26" s="356" t="s">
        <v>155</v>
      </c>
      <c r="AA26" s="438"/>
      <c r="AB26" s="438"/>
      <c r="AC26" s="438"/>
      <c r="AD26" s="438"/>
      <c r="AE26" s="438"/>
      <c r="AF26" s="438"/>
      <c r="AG26" s="439"/>
      <c r="AH26" s="359">
        <v>64</v>
      </c>
      <c r="AI26" s="360"/>
      <c r="AJ26" s="360"/>
      <c r="AK26" s="360"/>
      <c r="AL26" s="361"/>
      <c r="AM26" s="359">
        <v>198272</v>
      </c>
      <c r="AN26" s="360"/>
      <c r="AO26" s="360"/>
      <c r="AP26" s="360"/>
      <c r="AQ26" s="360"/>
      <c r="AR26" s="361"/>
      <c r="AS26" s="359">
        <v>3098</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157</v>
      </c>
      <c r="BO26" s="384"/>
      <c r="BP26" s="384"/>
      <c r="BQ26" s="384"/>
      <c r="BR26" s="384"/>
      <c r="BS26" s="384"/>
      <c r="BT26" s="384"/>
      <c r="BU26" s="385"/>
      <c r="BV26" s="383" t="s">
        <v>157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6200</v>
      </c>
      <c r="R27" s="360"/>
      <c r="S27" s="360"/>
      <c r="T27" s="360"/>
      <c r="U27" s="360"/>
      <c r="V27" s="361"/>
      <c r="W27" s="425"/>
      <c r="X27" s="416"/>
      <c r="Y27" s="417"/>
      <c r="Z27" s="356" t="s">
        <v>159</v>
      </c>
      <c r="AA27" s="357"/>
      <c r="AB27" s="357"/>
      <c r="AC27" s="357"/>
      <c r="AD27" s="357"/>
      <c r="AE27" s="357"/>
      <c r="AF27" s="357"/>
      <c r="AG27" s="358"/>
      <c r="AH27" s="359">
        <v>38</v>
      </c>
      <c r="AI27" s="360"/>
      <c r="AJ27" s="360"/>
      <c r="AK27" s="360"/>
      <c r="AL27" s="361"/>
      <c r="AM27" s="359">
        <v>144172</v>
      </c>
      <c r="AN27" s="360"/>
      <c r="AO27" s="360"/>
      <c r="AP27" s="360"/>
      <c r="AQ27" s="360"/>
      <c r="AR27" s="361"/>
      <c r="AS27" s="359">
        <v>3794</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810345</v>
      </c>
      <c r="BO27" s="387"/>
      <c r="BP27" s="387"/>
      <c r="BQ27" s="387"/>
      <c r="BR27" s="387"/>
      <c r="BS27" s="387"/>
      <c r="BT27" s="387"/>
      <c r="BU27" s="388"/>
      <c r="BV27" s="386">
        <v>810345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5500</v>
      </c>
      <c r="R28" s="360"/>
      <c r="S28" s="360"/>
      <c r="T28" s="360"/>
      <c r="U28" s="360"/>
      <c r="V28" s="361"/>
      <c r="W28" s="425"/>
      <c r="X28" s="416"/>
      <c r="Y28" s="417"/>
      <c r="Z28" s="356" t="s">
        <v>162</v>
      </c>
      <c r="AA28" s="357"/>
      <c r="AB28" s="357"/>
      <c r="AC28" s="357"/>
      <c r="AD28" s="357"/>
      <c r="AE28" s="357"/>
      <c r="AF28" s="357"/>
      <c r="AG28" s="358"/>
      <c r="AH28" s="359" t="s">
        <v>157</v>
      </c>
      <c r="AI28" s="360"/>
      <c r="AJ28" s="360"/>
      <c r="AK28" s="360"/>
      <c r="AL28" s="361"/>
      <c r="AM28" s="359" t="s">
        <v>157</v>
      </c>
      <c r="AN28" s="360"/>
      <c r="AO28" s="360"/>
      <c r="AP28" s="360"/>
      <c r="AQ28" s="360"/>
      <c r="AR28" s="361"/>
      <c r="AS28" s="359" t="s">
        <v>157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2229012</v>
      </c>
      <c r="BO28" s="379"/>
      <c r="BP28" s="379"/>
      <c r="BQ28" s="379"/>
      <c r="BR28" s="379"/>
      <c r="BS28" s="379"/>
      <c r="BT28" s="379"/>
      <c r="BU28" s="380"/>
      <c r="BV28" s="378">
        <v>2067504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20</v>
      </c>
      <c r="M29" s="360"/>
      <c r="N29" s="360"/>
      <c r="O29" s="360"/>
      <c r="P29" s="361"/>
      <c r="Q29" s="359">
        <v>5200</v>
      </c>
      <c r="R29" s="360"/>
      <c r="S29" s="360"/>
      <c r="T29" s="360"/>
      <c r="U29" s="360"/>
      <c r="V29" s="361"/>
      <c r="W29" s="426"/>
      <c r="X29" s="427"/>
      <c r="Y29" s="428"/>
      <c r="Z29" s="356" t="s">
        <v>166</v>
      </c>
      <c r="AA29" s="357"/>
      <c r="AB29" s="357"/>
      <c r="AC29" s="357"/>
      <c r="AD29" s="357"/>
      <c r="AE29" s="357"/>
      <c r="AF29" s="357"/>
      <c r="AG29" s="358"/>
      <c r="AH29" s="359">
        <v>680</v>
      </c>
      <c r="AI29" s="360"/>
      <c r="AJ29" s="360"/>
      <c r="AK29" s="360"/>
      <c r="AL29" s="361"/>
      <c r="AM29" s="359">
        <v>2082370</v>
      </c>
      <c r="AN29" s="360"/>
      <c r="AO29" s="360"/>
      <c r="AP29" s="360"/>
      <c r="AQ29" s="360"/>
      <c r="AR29" s="361"/>
      <c r="AS29" s="359">
        <v>3062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111848</v>
      </c>
      <c r="BO29" s="384"/>
      <c r="BP29" s="384"/>
      <c r="BQ29" s="384"/>
      <c r="BR29" s="384"/>
      <c r="BS29" s="384"/>
      <c r="BT29" s="384"/>
      <c r="BU29" s="385"/>
      <c r="BV29" s="383">
        <v>111738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1908172</v>
      </c>
      <c r="BO30" s="387"/>
      <c r="BP30" s="387"/>
      <c r="BQ30" s="387"/>
      <c r="BR30" s="387"/>
      <c r="BS30" s="387"/>
      <c r="BT30" s="387"/>
      <c r="BU30" s="388"/>
      <c r="BV30" s="386">
        <v>1874835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小松市国民健康保険事業特別会計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小松市水道事業会計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小松市簡易水道事業特別会計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南加賀広域圏事務組合(一般会計)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小松市土地開発公社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小松市公債管理特別会計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小松市介護保険事業特別会計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小松市公共下水道事業会計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小松市農業集落事業特別会計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南加賀広域圏事務組合(ふるさと振興事業会計)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小松市開発公社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小松市後期高齢者医療特別会計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国民健康保険小松市民病院事業会計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小松市工業団地造成事業特別会計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南加賀広域圏事務組合(急病センター事業会計)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小松市施設管理公社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南加賀広域圏事務組合(公設地方卸売市場事業会計)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こまつ賑わいセンター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小松加賀環境衛生事務組合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こまつ看護学校</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手取川水防事務組合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蛍舞</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石川県後期高齢者医療広域連合(一般会計)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石川県後期高齢者医療広域連合(後期高齢者医療特別会計)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石川県市町村消防賞じゅつ金組合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27" sqref="AP27:BF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15884753</v>
      </c>
      <c r="S5" s="639"/>
      <c r="T5" s="639"/>
      <c r="U5" s="639"/>
      <c r="V5" s="639"/>
      <c r="W5" s="639"/>
      <c r="X5" s="639"/>
      <c r="Y5" s="686"/>
      <c r="Z5" s="699">
        <v>37.700000000000003</v>
      </c>
      <c r="AA5" s="699"/>
      <c r="AB5" s="699"/>
      <c r="AC5" s="699"/>
      <c r="AD5" s="700">
        <v>14994601</v>
      </c>
      <c r="AE5" s="700"/>
      <c r="AF5" s="700"/>
      <c r="AG5" s="700"/>
      <c r="AH5" s="700"/>
      <c r="AI5" s="700"/>
      <c r="AJ5" s="700"/>
      <c r="AK5" s="700"/>
      <c r="AL5" s="687">
        <v>62.6</v>
      </c>
      <c r="AM5" s="656"/>
      <c r="AN5" s="656"/>
      <c r="AO5" s="688"/>
      <c r="AP5" s="673" t="s">
        <v>205</v>
      </c>
      <c r="AQ5" s="674"/>
      <c r="AR5" s="674"/>
      <c r="AS5" s="674"/>
      <c r="AT5" s="674"/>
      <c r="AU5" s="674"/>
      <c r="AV5" s="674"/>
      <c r="AW5" s="674"/>
      <c r="AX5" s="674"/>
      <c r="AY5" s="674"/>
      <c r="AZ5" s="674"/>
      <c r="BA5" s="674"/>
      <c r="BB5" s="674"/>
      <c r="BC5" s="674"/>
      <c r="BD5" s="674"/>
      <c r="BE5" s="674"/>
      <c r="BF5" s="675"/>
      <c r="BG5" s="588">
        <v>14947706</v>
      </c>
      <c r="BH5" s="589"/>
      <c r="BI5" s="589"/>
      <c r="BJ5" s="589"/>
      <c r="BK5" s="589"/>
      <c r="BL5" s="589"/>
      <c r="BM5" s="589"/>
      <c r="BN5" s="590"/>
      <c r="BO5" s="641">
        <v>94.1</v>
      </c>
      <c r="BP5" s="641"/>
      <c r="BQ5" s="641"/>
      <c r="BR5" s="641"/>
      <c r="BS5" s="642">
        <v>286938</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364734</v>
      </c>
      <c r="S6" s="589"/>
      <c r="T6" s="589"/>
      <c r="U6" s="589"/>
      <c r="V6" s="589"/>
      <c r="W6" s="589"/>
      <c r="X6" s="589"/>
      <c r="Y6" s="590"/>
      <c r="Z6" s="641">
        <v>0.9</v>
      </c>
      <c r="AA6" s="641"/>
      <c r="AB6" s="641"/>
      <c r="AC6" s="641"/>
      <c r="AD6" s="642">
        <v>364734</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14947706</v>
      </c>
      <c r="BH6" s="589"/>
      <c r="BI6" s="589"/>
      <c r="BJ6" s="589"/>
      <c r="BK6" s="589"/>
      <c r="BL6" s="589"/>
      <c r="BM6" s="589"/>
      <c r="BN6" s="590"/>
      <c r="BO6" s="641">
        <v>94.1</v>
      </c>
      <c r="BP6" s="641"/>
      <c r="BQ6" s="641"/>
      <c r="BR6" s="641"/>
      <c r="BS6" s="642">
        <v>286938</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391258</v>
      </c>
      <c r="CS6" s="589"/>
      <c r="CT6" s="589"/>
      <c r="CU6" s="589"/>
      <c r="CV6" s="589"/>
      <c r="CW6" s="589"/>
      <c r="CX6" s="589"/>
      <c r="CY6" s="590"/>
      <c r="CZ6" s="641">
        <v>0.9</v>
      </c>
      <c r="DA6" s="641"/>
      <c r="DB6" s="641"/>
      <c r="DC6" s="641"/>
      <c r="DD6" s="594" t="s">
        <v>212</v>
      </c>
      <c r="DE6" s="589"/>
      <c r="DF6" s="589"/>
      <c r="DG6" s="589"/>
      <c r="DH6" s="589"/>
      <c r="DI6" s="589"/>
      <c r="DJ6" s="589"/>
      <c r="DK6" s="589"/>
      <c r="DL6" s="589"/>
      <c r="DM6" s="589"/>
      <c r="DN6" s="589"/>
      <c r="DO6" s="589"/>
      <c r="DP6" s="590"/>
      <c r="DQ6" s="594">
        <v>391098</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30817</v>
      </c>
      <c r="S7" s="589"/>
      <c r="T7" s="589"/>
      <c r="U7" s="589"/>
      <c r="V7" s="589"/>
      <c r="W7" s="589"/>
      <c r="X7" s="589"/>
      <c r="Y7" s="590"/>
      <c r="Z7" s="641">
        <v>0.1</v>
      </c>
      <c r="AA7" s="641"/>
      <c r="AB7" s="641"/>
      <c r="AC7" s="641"/>
      <c r="AD7" s="642">
        <v>30817</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7424934</v>
      </c>
      <c r="BH7" s="589"/>
      <c r="BI7" s="589"/>
      <c r="BJ7" s="589"/>
      <c r="BK7" s="589"/>
      <c r="BL7" s="589"/>
      <c r="BM7" s="589"/>
      <c r="BN7" s="590"/>
      <c r="BO7" s="641">
        <v>46.7</v>
      </c>
      <c r="BP7" s="641"/>
      <c r="BQ7" s="641"/>
      <c r="BR7" s="641"/>
      <c r="BS7" s="642">
        <v>286938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3557631</v>
      </c>
      <c r="CS7" s="589"/>
      <c r="CT7" s="589"/>
      <c r="CU7" s="589"/>
      <c r="CV7" s="589"/>
      <c r="CW7" s="589"/>
      <c r="CX7" s="589"/>
      <c r="CY7" s="590"/>
      <c r="CZ7" s="641">
        <v>8.6</v>
      </c>
      <c r="DA7" s="641"/>
      <c r="DB7" s="641"/>
      <c r="DC7" s="641"/>
      <c r="DD7" s="594">
        <v>199257</v>
      </c>
      <c r="DE7" s="589"/>
      <c r="DF7" s="589"/>
      <c r="DG7" s="589"/>
      <c r="DH7" s="589"/>
      <c r="DI7" s="589"/>
      <c r="DJ7" s="589"/>
      <c r="DK7" s="589"/>
      <c r="DL7" s="589"/>
      <c r="DM7" s="589"/>
      <c r="DN7" s="589"/>
      <c r="DO7" s="589"/>
      <c r="DP7" s="590"/>
      <c r="DQ7" s="594">
        <v>2701984</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72181</v>
      </c>
      <c r="S8" s="589"/>
      <c r="T8" s="589"/>
      <c r="U8" s="589"/>
      <c r="V8" s="589"/>
      <c r="W8" s="589"/>
      <c r="X8" s="589"/>
      <c r="Y8" s="590"/>
      <c r="Z8" s="641">
        <v>0.2</v>
      </c>
      <c r="AA8" s="641"/>
      <c r="AB8" s="641"/>
      <c r="AC8" s="641"/>
      <c r="AD8" s="642">
        <v>72181</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192108</v>
      </c>
      <c r="BH8" s="589"/>
      <c r="BI8" s="589"/>
      <c r="BJ8" s="589"/>
      <c r="BK8" s="589"/>
      <c r="BL8" s="589"/>
      <c r="BM8" s="589"/>
      <c r="BN8" s="590"/>
      <c r="BO8" s="641">
        <v>1.2</v>
      </c>
      <c r="BP8" s="641"/>
      <c r="BQ8" s="641"/>
      <c r="BR8" s="641"/>
      <c r="BS8" s="594" t="s">
        <v>110</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14153108</v>
      </c>
      <c r="CS8" s="589"/>
      <c r="CT8" s="589"/>
      <c r="CU8" s="589"/>
      <c r="CV8" s="589"/>
      <c r="CW8" s="589"/>
      <c r="CX8" s="589"/>
      <c r="CY8" s="590"/>
      <c r="CZ8" s="641">
        <v>34.299999999999997</v>
      </c>
      <c r="DA8" s="641"/>
      <c r="DB8" s="641"/>
      <c r="DC8" s="641"/>
      <c r="DD8" s="594">
        <v>504298</v>
      </c>
      <c r="DE8" s="589"/>
      <c r="DF8" s="589"/>
      <c r="DG8" s="589"/>
      <c r="DH8" s="589"/>
      <c r="DI8" s="589"/>
      <c r="DJ8" s="589"/>
      <c r="DK8" s="589"/>
      <c r="DL8" s="589"/>
      <c r="DM8" s="589"/>
      <c r="DN8" s="589"/>
      <c r="DO8" s="589"/>
      <c r="DP8" s="590"/>
      <c r="DQ8" s="594">
        <v>6964819</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75900</v>
      </c>
      <c r="S9" s="589"/>
      <c r="T9" s="589"/>
      <c r="U9" s="589"/>
      <c r="V9" s="589"/>
      <c r="W9" s="589"/>
      <c r="X9" s="589"/>
      <c r="Y9" s="590"/>
      <c r="Z9" s="641">
        <v>0.2</v>
      </c>
      <c r="AA9" s="641"/>
      <c r="AB9" s="641"/>
      <c r="AC9" s="641"/>
      <c r="AD9" s="642">
        <v>75900</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5309667</v>
      </c>
      <c r="BH9" s="589"/>
      <c r="BI9" s="589"/>
      <c r="BJ9" s="589"/>
      <c r="BK9" s="589"/>
      <c r="BL9" s="589"/>
      <c r="BM9" s="589"/>
      <c r="BN9" s="590"/>
      <c r="BO9" s="641">
        <v>33.4</v>
      </c>
      <c r="BP9" s="641"/>
      <c r="BQ9" s="641"/>
      <c r="BR9" s="641"/>
      <c r="BS9" s="594" t="s">
        <v>110</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2427049</v>
      </c>
      <c r="CS9" s="589"/>
      <c r="CT9" s="589"/>
      <c r="CU9" s="589"/>
      <c r="CV9" s="589"/>
      <c r="CW9" s="589"/>
      <c r="CX9" s="589"/>
      <c r="CY9" s="590"/>
      <c r="CZ9" s="641">
        <v>5.9</v>
      </c>
      <c r="DA9" s="641"/>
      <c r="DB9" s="641"/>
      <c r="DC9" s="641"/>
      <c r="DD9" s="594">
        <v>254968</v>
      </c>
      <c r="DE9" s="589"/>
      <c r="DF9" s="589"/>
      <c r="DG9" s="589"/>
      <c r="DH9" s="589"/>
      <c r="DI9" s="589"/>
      <c r="DJ9" s="589"/>
      <c r="DK9" s="589"/>
      <c r="DL9" s="589"/>
      <c r="DM9" s="589"/>
      <c r="DN9" s="589"/>
      <c r="DO9" s="589"/>
      <c r="DP9" s="590"/>
      <c r="DQ9" s="594">
        <v>2154194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2238817</v>
      </c>
      <c r="S10" s="589"/>
      <c r="T10" s="589"/>
      <c r="U10" s="589"/>
      <c r="V10" s="589"/>
      <c r="W10" s="589"/>
      <c r="X10" s="589"/>
      <c r="Y10" s="590"/>
      <c r="Z10" s="641">
        <v>5.3</v>
      </c>
      <c r="AA10" s="641"/>
      <c r="AB10" s="641"/>
      <c r="AC10" s="641"/>
      <c r="AD10" s="642">
        <v>2238817</v>
      </c>
      <c r="AE10" s="642"/>
      <c r="AF10" s="642"/>
      <c r="AG10" s="642"/>
      <c r="AH10" s="642"/>
      <c r="AI10" s="642"/>
      <c r="AJ10" s="642"/>
      <c r="AK10" s="642"/>
      <c r="AL10" s="611">
        <v>9.3000000000000007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312211</v>
      </c>
      <c r="BH10" s="589"/>
      <c r="BI10" s="589"/>
      <c r="BJ10" s="589"/>
      <c r="BK10" s="589"/>
      <c r="BL10" s="589"/>
      <c r="BM10" s="589"/>
      <c r="BN10" s="590"/>
      <c r="BO10" s="641">
        <v>2</v>
      </c>
      <c r="BP10" s="641"/>
      <c r="BQ10" s="641"/>
      <c r="BR10" s="641"/>
      <c r="BS10" s="594" t="s">
        <v>110</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14887</v>
      </c>
      <c r="CS10" s="589"/>
      <c r="CT10" s="589"/>
      <c r="CU10" s="589"/>
      <c r="CV10" s="589"/>
      <c r="CW10" s="589"/>
      <c r="CX10" s="589"/>
      <c r="CY10" s="590"/>
      <c r="CZ10" s="641">
        <v>0</v>
      </c>
      <c r="DA10" s="641"/>
      <c r="DB10" s="641"/>
      <c r="DC10" s="641"/>
      <c r="DD10" s="594" t="s">
        <v>110</v>
      </c>
      <c r="DE10" s="589"/>
      <c r="DF10" s="589"/>
      <c r="DG10" s="589"/>
      <c r="DH10" s="589"/>
      <c r="DI10" s="589"/>
      <c r="DJ10" s="589"/>
      <c r="DK10" s="589"/>
      <c r="DL10" s="589"/>
      <c r="DM10" s="589"/>
      <c r="DN10" s="589"/>
      <c r="DO10" s="589"/>
      <c r="DP10" s="590"/>
      <c r="DQ10" s="594">
        <v>10396</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69777</v>
      </c>
      <c r="S11" s="589"/>
      <c r="T11" s="589"/>
      <c r="U11" s="589"/>
      <c r="V11" s="589"/>
      <c r="W11" s="589"/>
      <c r="X11" s="589"/>
      <c r="Y11" s="590"/>
      <c r="Z11" s="641">
        <v>0.2</v>
      </c>
      <c r="AA11" s="641"/>
      <c r="AB11" s="641"/>
      <c r="AC11" s="641"/>
      <c r="AD11" s="642">
        <v>69777</v>
      </c>
      <c r="AE11" s="642"/>
      <c r="AF11" s="642"/>
      <c r="AG11" s="642"/>
      <c r="AH11" s="642"/>
      <c r="AI11" s="642"/>
      <c r="AJ11" s="642"/>
      <c r="AK11" s="642"/>
      <c r="AL11" s="611">
        <v>0.3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1610948</v>
      </c>
      <c r="BH11" s="589"/>
      <c r="BI11" s="589"/>
      <c r="BJ11" s="589"/>
      <c r="BK11" s="589"/>
      <c r="BL11" s="589"/>
      <c r="BM11" s="589"/>
      <c r="BN11" s="590"/>
      <c r="BO11" s="641">
        <v>10.1</v>
      </c>
      <c r="BP11" s="641"/>
      <c r="BQ11" s="641"/>
      <c r="BR11" s="641"/>
      <c r="BS11" s="594">
        <v>286938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1422296</v>
      </c>
      <c r="CS11" s="589"/>
      <c r="CT11" s="589"/>
      <c r="CU11" s="589"/>
      <c r="CV11" s="589"/>
      <c r="CW11" s="589"/>
      <c r="CX11" s="589"/>
      <c r="CY11" s="590"/>
      <c r="CZ11" s="641">
        <v>3.4</v>
      </c>
      <c r="DA11" s="641"/>
      <c r="DB11" s="641"/>
      <c r="DC11" s="641"/>
      <c r="DD11" s="594">
        <v>499973</v>
      </c>
      <c r="DE11" s="589"/>
      <c r="DF11" s="589"/>
      <c r="DG11" s="589"/>
      <c r="DH11" s="589"/>
      <c r="DI11" s="589"/>
      <c r="DJ11" s="589"/>
      <c r="DK11" s="589"/>
      <c r="DL11" s="589"/>
      <c r="DM11" s="589"/>
      <c r="DN11" s="589"/>
      <c r="DO11" s="589"/>
      <c r="DP11" s="590"/>
      <c r="DQ11" s="594">
        <v>730416</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6564732</v>
      </c>
      <c r="BH12" s="589"/>
      <c r="BI12" s="589"/>
      <c r="BJ12" s="589"/>
      <c r="BK12" s="589"/>
      <c r="BL12" s="589"/>
      <c r="BM12" s="589"/>
      <c r="BN12" s="590"/>
      <c r="BO12" s="641">
        <v>41.3</v>
      </c>
      <c r="BP12" s="641"/>
      <c r="BQ12" s="641"/>
      <c r="BR12" s="641"/>
      <c r="BS12" s="594" t="s">
        <v>110</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760136</v>
      </c>
      <c r="CS12" s="589"/>
      <c r="CT12" s="589"/>
      <c r="CU12" s="589"/>
      <c r="CV12" s="589"/>
      <c r="CW12" s="589"/>
      <c r="CX12" s="589"/>
      <c r="CY12" s="590"/>
      <c r="CZ12" s="641">
        <v>1.8</v>
      </c>
      <c r="DA12" s="641"/>
      <c r="DB12" s="641"/>
      <c r="DC12" s="641"/>
      <c r="DD12" s="594">
        <v>111537</v>
      </c>
      <c r="DE12" s="589"/>
      <c r="DF12" s="589"/>
      <c r="DG12" s="589"/>
      <c r="DH12" s="589"/>
      <c r="DI12" s="589"/>
      <c r="DJ12" s="589"/>
      <c r="DK12" s="589"/>
      <c r="DL12" s="589"/>
      <c r="DM12" s="589"/>
      <c r="DN12" s="589"/>
      <c r="DO12" s="589"/>
      <c r="DP12" s="590"/>
      <c r="DQ12" s="594">
        <v>576803</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84564</v>
      </c>
      <c r="S13" s="589"/>
      <c r="T13" s="589"/>
      <c r="U13" s="589"/>
      <c r="V13" s="589"/>
      <c r="W13" s="589"/>
      <c r="X13" s="589"/>
      <c r="Y13" s="590"/>
      <c r="Z13" s="641">
        <v>0.2</v>
      </c>
      <c r="AA13" s="641"/>
      <c r="AB13" s="641"/>
      <c r="AC13" s="641"/>
      <c r="AD13" s="642">
        <v>84564</v>
      </c>
      <c r="AE13" s="642"/>
      <c r="AF13" s="642"/>
      <c r="AG13" s="642"/>
      <c r="AH13" s="642"/>
      <c r="AI13" s="642"/>
      <c r="AJ13" s="642"/>
      <c r="AK13" s="642"/>
      <c r="AL13" s="611">
        <v>0.4</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6546464</v>
      </c>
      <c r="BH13" s="589"/>
      <c r="BI13" s="589"/>
      <c r="BJ13" s="589"/>
      <c r="BK13" s="589"/>
      <c r="BL13" s="589"/>
      <c r="BM13" s="589"/>
      <c r="BN13" s="590"/>
      <c r="BO13" s="641">
        <v>41.2</v>
      </c>
      <c r="BP13" s="641"/>
      <c r="BQ13" s="641"/>
      <c r="BR13" s="641"/>
      <c r="BS13" s="594" t="s">
        <v>110</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5278271</v>
      </c>
      <c r="CS13" s="589"/>
      <c r="CT13" s="589"/>
      <c r="CU13" s="589"/>
      <c r="CV13" s="589"/>
      <c r="CW13" s="589"/>
      <c r="CX13" s="589"/>
      <c r="CY13" s="590"/>
      <c r="CZ13" s="641">
        <v>12.8</v>
      </c>
      <c r="DA13" s="641"/>
      <c r="DB13" s="641"/>
      <c r="DC13" s="641"/>
      <c r="DD13" s="594">
        <v>2023327</v>
      </c>
      <c r="DE13" s="589"/>
      <c r="DF13" s="589"/>
      <c r="DG13" s="589"/>
      <c r="DH13" s="589"/>
      <c r="DI13" s="589"/>
      <c r="DJ13" s="589"/>
      <c r="DK13" s="589"/>
      <c r="DL13" s="589"/>
      <c r="DM13" s="589"/>
      <c r="DN13" s="589"/>
      <c r="DO13" s="589"/>
      <c r="DP13" s="590"/>
      <c r="DQ13" s="594">
        <v>3869732</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220865</v>
      </c>
      <c r="BH14" s="589"/>
      <c r="BI14" s="589"/>
      <c r="BJ14" s="589"/>
      <c r="BK14" s="589"/>
      <c r="BL14" s="589"/>
      <c r="BM14" s="589"/>
      <c r="BN14" s="590"/>
      <c r="BO14" s="641">
        <v>1.4</v>
      </c>
      <c r="BP14" s="641"/>
      <c r="BQ14" s="641"/>
      <c r="BR14" s="641"/>
      <c r="BS14" s="594" t="s">
        <v>110</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2501749</v>
      </c>
      <c r="CS14" s="589"/>
      <c r="CT14" s="589"/>
      <c r="CU14" s="589"/>
      <c r="CV14" s="589"/>
      <c r="CW14" s="589"/>
      <c r="CX14" s="589"/>
      <c r="CY14" s="590"/>
      <c r="CZ14" s="641">
        <v>6.1</v>
      </c>
      <c r="DA14" s="641"/>
      <c r="DB14" s="641"/>
      <c r="DC14" s="641"/>
      <c r="DD14" s="594">
        <v>1454302</v>
      </c>
      <c r="DE14" s="589"/>
      <c r="DF14" s="589"/>
      <c r="DG14" s="589"/>
      <c r="DH14" s="589"/>
      <c r="DI14" s="589"/>
      <c r="DJ14" s="589"/>
      <c r="DK14" s="589"/>
      <c r="DL14" s="589"/>
      <c r="DM14" s="589"/>
      <c r="DN14" s="589"/>
      <c r="DO14" s="589"/>
      <c r="DP14" s="590"/>
      <c r="DQ14" s="594">
        <v>1058592</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59825</v>
      </c>
      <c r="S15" s="589"/>
      <c r="T15" s="589"/>
      <c r="U15" s="589"/>
      <c r="V15" s="589"/>
      <c r="W15" s="589"/>
      <c r="X15" s="589"/>
      <c r="Y15" s="590"/>
      <c r="Z15" s="641">
        <v>0.1</v>
      </c>
      <c r="AA15" s="641"/>
      <c r="AB15" s="641"/>
      <c r="AC15" s="641"/>
      <c r="AD15" s="642">
        <v>59825</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737175</v>
      </c>
      <c r="BH15" s="589"/>
      <c r="BI15" s="589"/>
      <c r="BJ15" s="589"/>
      <c r="BK15" s="589"/>
      <c r="BL15" s="589"/>
      <c r="BM15" s="589"/>
      <c r="BN15" s="590"/>
      <c r="BO15" s="641">
        <v>4.5999999999999996</v>
      </c>
      <c r="BP15" s="641"/>
      <c r="BQ15" s="641"/>
      <c r="BR15" s="641"/>
      <c r="BS15" s="594" t="s">
        <v>110</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4161416</v>
      </c>
      <c r="CS15" s="589"/>
      <c r="CT15" s="589"/>
      <c r="CU15" s="589"/>
      <c r="CV15" s="589"/>
      <c r="CW15" s="589"/>
      <c r="CX15" s="589"/>
      <c r="CY15" s="590"/>
      <c r="CZ15" s="641">
        <v>10.1</v>
      </c>
      <c r="DA15" s="641"/>
      <c r="DB15" s="641"/>
      <c r="DC15" s="641"/>
      <c r="DD15" s="594">
        <v>764078</v>
      </c>
      <c r="DE15" s="589"/>
      <c r="DF15" s="589"/>
      <c r="DG15" s="589"/>
      <c r="DH15" s="589"/>
      <c r="DI15" s="589"/>
      <c r="DJ15" s="589"/>
      <c r="DK15" s="589"/>
      <c r="DL15" s="589"/>
      <c r="DM15" s="589"/>
      <c r="DN15" s="589"/>
      <c r="DO15" s="589"/>
      <c r="DP15" s="590"/>
      <c r="DQ15" s="594">
        <v>3214783</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6328546</v>
      </c>
      <c r="S16" s="589"/>
      <c r="T16" s="589"/>
      <c r="U16" s="589"/>
      <c r="V16" s="589"/>
      <c r="W16" s="589"/>
      <c r="X16" s="589"/>
      <c r="Y16" s="590"/>
      <c r="Z16" s="641">
        <v>15</v>
      </c>
      <c r="AA16" s="641"/>
      <c r="AB16" s="641"/>
      <c r="AC16" s="641"/>
      <c r="AD16" s="642">
        <v>5625306</v>
      </c>
      <c r="AE16" s="642"/>
      <c r="AF16" s="642"/>
      <c r="AG16" s="642"/>
      <c r="AH16" s="642"/>
      <c r="AI16" s="642"/>
      <c r="AJ16" s="642"/>
      <c r="AK16" s="642"/>
      <c r="AL16" s="611">
        <v>23.5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5625306</v>
      </c>
      <c r="S17" s="589"/>
      <c r="T17" s="589"/>
      <c r="U17" s="589"/>
      <c r="V17" s="589"/>
      <c r="W17" s="589"/>
      <c r="X17" s="589"/>
      <c r="Y17" s="590"/>
      <c r="Z17" s="641">
        <v>13.3</v>
      </c>
      <c r="AA17" s="641"/>
      <c r="AB17" s="641"/>
      <c r="AC17" s="641"/>
      <c r="AD17" s="642">
        <v>5625306</v>
      </c>
      <c r="AE17" s="642"/>
      <c r="AF17" s="642"/>
      <c r="AG17" s="642"/>
      <c r="AH17" s="642"/>
      <c r="AI17" s="642"/>
      <c r="AJ17" s="642"/>
      <c r="AK17" s="642"/>
      <c r="AL17" s="611">
        <v>23.5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6643885</v>
      </c>
      <c r="CS17" s="589"/>
      <c r="CT17" s="589"/>
      <c r="CU17" s="589"/>
      <c r="CV17" s="589"/>
      <c r="CW17" s="589"/>
      <c r="CX17" s="589"/>
      <c r="CY17" s="590"/>
      <c r="CZ17" s="641">
        <v>16.100000000000001</v>
      </c>
      <c r="DA17" s="641"/>
      <c r="DB17" s="641"/>
      <c r="DC17" s="641"/>
      <c r="DD17" s="594" t="s">
        <v>110</v>
      </c>
      <c r="DE17" s="589"/>
      <c r="DF17" s="589"/>
      <c r="DG17" s="589"/>
      <c r="DH17" s="589"/>
      <c r="DI17" s="589"/>
      <c r="DJ17" s="589"/>
      <c r="DK17" s="589"/>
      <c r="DL17" s="589"/>
      <c r="DM17" s="589"/>
      <c r="DN17" s="589"/>
      <c r="DO17" s="589"/>
      <c r="DP17" s="590"/>
      <c r="DQ17" s="594">
        <v>6469023</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703240</v>
      </c>
      <c r="S18" s="589"/>
      <c r="T18" s="589"/>
      <c r="U18" s="589"/>
      <c r="V18" s="589"/>
      <c r="W18" s="589"/>
      <c r="X18" s="589"/>
      <c r="Y18" s="590"/>
      <c r="Z18" s="641">
        <v>1.7</v>
      </c>
      <c r="AA18" s="641"/>
      <c r="AB18" s="641"/>
      <c r="AC18" s="641"/>
      <c r="AD18" s="642" t="s">
        <v>110</v>
      </c>
      <c r="AE18" s="642"/>
      <c r="AF18" s="642"/>
      <c r="AG18" s="642"/>
      <c r="AH18" s="642"/>
      <c r="AI18" s="642"/>
      <c r="AJ18" s="642"/>
      <c r="AK18" s="642"/>
      <c r="AL18" s="611" t="s">
        <v>110</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937047</v>
      </c>
      <c r="BH19" s="589"/>
      <c r="BI19" s="589"/>
      <c r="BJ19" s="589"/>
      <c r="BK19" s="589"/>
      <c r="BL19" s="589"/>
      <c r="BM19" s="589"/>
      <c r="BN19" s="590"/>
      <c r="BO19" s="641">
        <v>5.9</v>
      </c>
      <c r="BP19" s="641"/>
      <c r="BQ19" s="641"/>
      <c r="BR19" s="641"/>
      <c r="BS19" s="594" t="s">
        <v>110</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25209914</v>
      </c>
      <c r="S20" s="589"/>
      <c r="T20" s="589"/>
      <c r="U20" s="589"/>
      <c r="V20" s="589"/>
      <c r="W20" s="589"/>
      <c r="X20" s="589"/>
      <c r="Y20" s="590"/>
      <c r="Z20" s="641">
        <v>59.8</v>
      </c>
      <c r="AA20" s="641"/>
      <c r="AB20" s="641"/>
      <c r="AC20" s="641"/>
      <c r="AD20" s="642">
        <v>23616522</v>
      </c>
      <c r="AE20" s="642"/>
      <c r="AF20" s="642"/>
      <c r="AG20" s="642"/>
      <c r="AH20" s="642"/>
      <c r="AI20" s="642"/>
      <c r="AJ20" s="642"/>
      <c r="AK20" s="642"/>
      <c r="AL20" s="611">
        <v>98.6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937047</v>
      </c>
      <c r="BH20" s="589"/>
      <c r="BI20" s="589"/>
      <c r="BJ20" s="589"/>
      <c r="BK20" s="589"/>
      <c r="BL20" s="589"/>
      <c r="BM20" s="589"/>
      <c r="BN20" s="590"/>
      <c r="BO20" s="641">
        <v>5.9</v>
      </c>
      <c r="BP20" s="641"/>
      <c r="BQ20" s="641"/>
      <c r="BR20" s="641"/>
      <c r="BS20" s="594" t="s">
        <v>110</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41311686</v>
      </c>
      <c r="CS20" s="589"/>
      <c r="CT20" s="589"/>
      <c r="CU20" s="589"/>
      <c r="CV20" s="589"/>
      <c r="CW20" s="589"/>
      <c r="CX20" s="589"/>
      <c r="CY20" s="590"/>
      <c r="CZ20" s="641">
        <v>100</v>
      </c>
      <c r="DA20" s="641"/>
      <c r="DB20" s="641"/>
      <c r="DC20" s="641"/>
      <c r="DD20" s="594">
        <v>5811740</v>
      </c>
      <c r="DE20" s="589"/>
      <c r="DF20" s="589"/>
      <c r="DG20" s="589"/>
      <c r="DH20" s="589"/>
      <c r="DI20" s="589"/>
      <c r="DJ20" s="589"/>
      <c r="DK20" s="589"/>
      <c r="DL20" s="589"/>
      <c r="DM20" s="589"/>
      <c r="DN20" s="589"/>
      <c r="DO20" s="589"/>
      <c r="DP20" s="590"/>
      <c r="DQ20" s="594">
        <v>28141840</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14187</v>
      </c>
      <c r="S21" s="589"/>
      <c r="T21" s="589"/>
      <c r="U21" s="589"/>
      <c r="V21" s="589"/>
      <c r="W21" s="589"/>
      <c r="X21" s="589"/>
      <c r="Y21" s="590"/>
      <c r="Z21" s="641">
        <v>0</v>
      </c>
      <c r="AA21" s="641"/>
      <c r="AB21" s="641"/>
      <c r="AC21" s="641"/>
      <c r="AD21" s="642">
        <v>14187</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46895</v>
      </c>
      <c r="BH21" s="589"/>
      <c r="BI21" s="589"/>
      <c r="BJ21" s="589"/>
      <c r="BK21" s="589"/>
      <c r="BL21" s="589"/>
      <c r="BM21" s="589"/>
      <c r="BN21" s="590"/>
      <c r="BO21" s="641">
        <v>0.3</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359714</v>
      </c>
      <c r="S22" s="589"/>
      <c r="T22" s="589"/>
      <c r="U22" s="589"/>
      <c r="V22" s="589"/>
      <c r="W22" s="589"/>
      <c r="X22" s="589"/>
      <c r="Y22" s="590"/>
      <c r="Z22" s="641">
        <v>0.9</v>
      </c>
      <c r="AA22" s="641"/>
      <c r="AB22" s="641"/>
      <c r="AC22" s="641"/>
      <c r="AD22" s="642" t="s">
        <v>110</v>
      </c>
      <c r="AE22" s="642"/>
      <c r="AF22" s="642"/>
      <c r="AG22" s="642"/>
      <c r="AH22" s="642"/>
      <c r="AI22" s="642"/>
      <c r="AJ22" s="642"/>
      <c r="AK22" s="642"/>
      <c r="AL22" s="611" t="s">
        <v>110</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474247</v>
      </c>
      <c r="S23" s="589"/>
      <c r="T23" s="589"/>
      <c r="U23" s="589"/>
      <c r="V23" s="589"/>
      <c r="W23" s="589"/>
      <c r="X23" s="589"/>
      <c r="Y23" s="590"/>
      <c r="Z23" s="641">
        <v>1.1000000000000001</v>
      </c>
      <c r="AA23" s="641"/>
      <c r="AB23" s="641"/>
      <c r="AC23" s="641"/>
      <c r="AD23" s="642">
        <v>54085</v>
      </c>
      <c r="AE23" s="642"/>
      <c r="AF23" s="642"/>
      <c r="AG23" s="642"/>
      <c r="AH23" s="642"/>
      <c r="AI23" s="642"/>
      <c r="AJ23" s="642"/>
      <c r="AK23" s="642"/>
      <c r="AL23" s="611">
        <v>0.2</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890152</v>
      </c>
      <c r="BH23" s="589"/>
      <c r="BI23" s="589"/>
      <c r="BJ23" s="589"/>
      <c r="BK23" s="589"/>
      <c r="BL23" s="589"/>
      <c r="BM23" s="589"/>
      <c r="BN23" s="590"/>
      <c r="BO23" s="641">
        <v>5.6</v>
      </c>
      <c r="BP23" s="641"/>
      <c r="BQ23" s="641"/>
      <c r="BR23" s="641"/>
      <c r="BS23" s="594" t="s">
        <v>110</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192334</v>
      </c>
      <c r="S24" s="589"/>
      <c r="T24" s="589"/>
      <c r="U24" s="589"/>
      <c r="V24" s="589"/>
      <c r="W24" s="589"/>
      <c r="X24" s="589"/>
      <c r="Y24" s="590"/>
      <c r="Z24" s="641">
        <v>0.5</v>
      </c>
      <c r="AA24" s="641"/>
      <c r="AB24" s="641"/>
      <c r="AC24" s="641"/>
      <c r="AD24" s="642" t="s">
        <v>110</v>
      </c>
      <c r="AE24" s="642"/>
      <c r="AF24" s="642"/>
      <c r="AG24" s="642"/>
      <c r="AH24" s="642"/>
      <c r="AI24" s="642"/>
      <c r="AJ24" s="642"/>
      <c r="AK24" s="642"/>
      <c r="AL24" s="611" t="s">
        <v>110</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20880268</v>
      </c>
      <c r="CS24" s="639"/>
      <c r="CT24" s="639"/>
      <c r="CU24" s="639"/>
      <c r="CV24" s="639"/>
      <c r="CW24" s="639"/>
      <c r="CX24" s="639"/>
      <c r="CY24" s="686"/>
      <c r="CZ24" s="690">
        <v>50.5</v>
      </c>
      <c r="DA24" s="691"/>
      <c r="DB24" s="691"/>
      <c r="DC24" s="692"/>
      <c r="DD24" s="685">
        <v>14396166</v>
      </c>
      <c r="DE24" s="639"/>
      <c r="DF24" s="639"/>
      <c r="DG24" s="639"/>
      <c r="DH24" s="639"/>
      <c r="DI24" s="639"/>
      <c r="DJ24" s="639"/>
      <c r="DK24" s="686"/>
      <c r="DL24" s="685">
        <v>14233086</v>
      </c>
      <c r="DM24" s="639"/>
      <c r="DN24" s="639"/>
      <c r="DO24" s="639"/>
      <c r="DP24" s="639"/>
      <c r="DQ24" s="639"/>
      <c r="DR24" s="639"/>
      <c r="DS24" s="639"/>
      <c r="DT24" s="639"/>
      <c r="DU24" s="639"/>
      <c r="DV24" s="686"/>
      <c r="DW24" s="687">
        <v>55</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7335646</v>
      </c>
      <c r="S25" s="589"/>
      <c r="T25" s="589"/>
      <c r="U25" s="589"/>
      <c r="V25" s="589"/>
      <c r="W25" s="589"/>
      <c r="X25" s="589"/>
      <c r="Y25" s="590"/>
      <c r="Z25" s="641">
        <v>17.399999999999999</v>
      </c>
      <c r="AA25" s="641"/>
      <c r="AB25" s="641"/>
      <c r="AC25" s="641"/>
      <c r="AD25" s="642" t="s">
        <v>110</v>
      </c>
      <c r="AE25" s="642"/>
      <c r="AF25" s="642"/>
      <c r="AG25" s="642"/>
      <c r="AH25" s="642"/>
      <c r="AI25" s="642"/>
      <c r="AJ25" s="642"/>
      <c r="AK25" s="642"/>
      <c r="AL25" s="611" t="s">
        <v>110</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5513530</v>
      </c>
      <c r="CS25" s="607"/>
      <c r="CT25" s="607"/>
      <c r="CU25" s="607"/>
      <c r="CV25" s="607"/>
      <c r="CW25" s="607"/>
      <c r="CX25" s="607"/>
      <c r="CY25" s="608"/>
      <c r="CZ25" s="591">
        <v>13.3</v>
      </c>
      <c r="DA25" s="609"/>
      <c r="DB25" s="609"/>
      <c r="DC25" s="610"/>
      <c r="DD25" s="594">
        <v>4935090</v>
      </c>
      <c r="DE25" s="607"/>
      <c r="DF25" s="607"/>
      <c r="DG25" s="607"/>
      <c r="DH25" s="607"/>
      <c r="DI25" s="607"/>
      <c r="DJ25" s="607"/>
      <c r="DK25" s="608"/>
      <c r="DL25" s="594">
        <v>4892180</v>
      </c>
      <c r="DM25" s="607"/>
      <c r="DN25" s="607"/>
      <c r="DO25" s="607"/>
      <c r="DP25" s="607"/>
      <c r="DQ25" s="607"/>
      <c r="DR25" s="607"/>
      <c r="DS25" s="607"/>
      <c r="DT25" s="607"/>
      <c r="DU25" s="607"/>
      <c r="DV25" s="608"/>
      <c r="DW25" s="611">
        <v>18.899999999999999</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v>268468</v>
      </c>
      <c r="S26" s="589"/>
      <c r="T26" s="589"/>
      <c r="U26" s="589"/>
      <c r="V26" s="589"/>
      <c r="W26" s="589"/>
      <c r="X26" s="589"/>
      <c r="Y26" s="590"/>
      <c r="Z26" s="641">
        <v>0.6</v>
      </c>
      <c r="AA26" s="641"/>
      <c r="AB26" s="641"/>
      <c r="AC26" s="641"/>
      <c r="AD26" s="642">
        <v>268468</v>
      </c>
      <c r="AE26" s="642"/>
      <c r="AF26" s="642"/>
      <c r="AG26" s="642"/>
      <c r="AH26" s="642"/>
      <c r="AI26" s="642"/>
      <c r="AJ26" s="642"/>
      <c r="AK26" s="642"/>
      <c r="AL26" s="611">
        <v>1.1000000000000001</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3781048</v>
      </c>
      <c r="CS26" s="589"/>
      <c r="CT26" s="589"/>
      <c r="CU26" s="589"/>
      <c r="CV26" s="589"/>
      <c r="CW26" s="589"/>
      <c r="CX26" s="589"/>
      <c r="CY26" s="590"/>
      <c r="CZ26" s="591">
        <v>9.1999999999999993</v>
      </c>
      <c r="DA26" s="609"/>
      <c r="DB26" s="609"/>
      <c r="DC26" s="610"/>
      <c r="DD26" s="594">
        <v>3353985</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3104327</v>
      </c>
      <c r="S27" s="589"/>
      <c r="T27" s="589"/>
      <c r="U27" s="589"/>
      <c r="V27" s="589"/>
      <c r="W27" s="589"/>
      <c r="X27" s="589"/>
      <c r="Y27" s="590"/>
      <c r="Z27" s="641">
        <v>7.4</v>
      </c>
      <c r="AA27" s="641"/>
      <c r="AB27" s="641"/>
      <c r="AC27" s="641"/>
      <c r="AD27" s="642" t="s">
        <v>110</v>
      </c>
      <c r="AE27" s="642"/>
      <c r="AF27" s="642"/>
      <c r="AG27" s="642"/>
      <c r="AH27" s="642"/>
      <c r="AI27" s="642"/>
      <c r="AJ27" s="642"/>
      <c r="AK27" s="642"/>
      <c r="AL27" s="611" t="s">
        <v>110</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15884753</v>
      </c>
      <c r="BH27" s="589"/>
      <c r="BI27" s="589"/>
      <c r="BJ27" s="589"/>
      <c r="BK27" s="589"/>
      <c r="BL27" s="589"/>
      <c r="BM27" s="589"/>
      <c r="BN27" s="590"/>
      <c r="BO27" s="641">
        <v>100</v>
      </c>
      <c r="BP27" s="641"/>
      <c r="BQ27" s="641"/>
      <c r="BR27" s="641"/>
      <c r="BS27" s="594">
        <v>286938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8722890</v>
      </c>
      <c r="CS27" s="607"/>
      <c r="CT27" s="607"/>
      <c r="CU27" s="607"/>
      <c r="CV27" s="607"/>
      <c r="CW27" s="607"/>
      <c r="CX27" s="607"/>
      <c r="CY27" s="608"/>
      <c r="CZ27" s="591">
        <v>21.1</v>
      </c>
      <c r="DA27" s="609"/>
      <c r="DB27" s="609"/>
      <c r="DC27" s="610"/>
      <c r="DD27" s="594">
        <v>2992090</v>
      </c>
      <c r="DE27" s="607"/>
      <c r="DF27" s="607"/>
      <c r="DG27" s="607"/>
      <c r="DH27" s="607"/>
      <c r="DI27" s="607"/>
      <c r="DJ27" s="607"/>
      <c r="DK27" s="608"/>
      <c r="DL27" s="594">
        <v>2970590</v>
      </c>
      <c r="DM27" s="607"/>
      <c r="DN27" s="607"/>
      <c r="DO27" s="607"/>
      <c r="DP27" s="607"/>
      <c r="DQ27" s="607"/>
      <c r="DR27" s="607"/>
      <c r="DS27" s="607"/>
      <c r="DT27" s="607"/>
      <c r="DU27" s="607"/>
      <c r="DV27" s="608"/>
      <c r="DW27" s="611">
        <v>11.5</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176938</v>
      </c>
      <c r="S28" s="589"/>
      <c r="T28" s="589"/>
      <c r="U28" s="589"/>
      <c r="V28" s="589"/>
      <c r="W28" s="589"/>
      <c r="X28" s="589"/>
      <c r="Y28" s="590"/>
      <c r="Z28" s="641">
        <v>0.4</v>
      </c>
      <c r="AA28" s="641"/>
      <c r="AB28" s="641"/>
      <c r="AC28" s="641"/>
      <c r="AD28" s="642">
        <v>8284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6643848</v>
      </c>
      <c r="CS28" s="589"/>
      <c r="CT28" s="589"/>
      <c r="CU28" s="589"/>
      <c r="CV28" s="589"/>
      <c r="CW28" s="589"/>
      <c r="CX28" s="589"/>
      <c r="CY28" s="590"/>
      <c r="CZ28" s="591">
        <v>16.100000000000001</v>
      </c>
      <c r="DA28" s="609"/>
      <c r="DB28" s="609"/>
      <c r="DC28" s="610"/>
      <c r="DD28" s="594">
        <v>6468986</v>
      </c>
      <c r="DE28" s="589"/>
      <c r="DF28" s="589"/>
      <c r="DG28" s="589"/>
      <c r="DH28" s="589"/>
      <c r="DI28" s="589"/>
      <c r="DJ28" s="589"/>
      <c r="DK28" s="590"/>
      <c r="DL28" s="594">
        <v>6370316</v>
      </c>
      <c r="DM28" s="589"/>
      <c r="DN28" s="589"/>
      <c r="DO28" s="589"/>
      <c r="DP28" s="589"/>
      <c r="DQ28" s="589"/>
      <c r="DR28" s="589"/>
      <c r="DS28" s="589"/>
      <c r="DT28" s="589"/>
      <c r="DU28" s="589"/>
      <c r="DV28" s="590"/>
      <c r="DW28" s="611">
        <v>24.6</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85436</v>
      </c>
      <c r="S29" s="589"/>
      <c r="T29" s="589"/>
      <c r="U29" s="589"/>
      <c r="V29" s="589"/>
      <c r="W29" s="589"/>
      <c r="X29" s="589"/>
      <c r="Y29" s="590"/>
      <c r="Z29" s="641">
        <v>0.2</v>
      </c>
      <c r="AA29" s="641"/>
      <c r="AB29" s="641"/>
      <c r="AC29" s="641"/>
      <c r="AD29" s="642" t="s">
        <v>110</v>
      </c>
      <c r="AE29" s="642"/>
      <c r="AF29" s="642"/>
      <c r="AG29" s="642"/>
      <c r="AH29" s="642"/>
      <c r="AI29" s="642"/>
      <c r="AJ29" s="642"/>
      <c r="AK29" s="642"/>
      <c r="AL29" s="611" t="s">
        <v>110</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6643438</v>
      </c>
      <c r="CS29" s="607"/>
      <c r="CT29" s="607"/>
      <c r="CU29" s="607"/>
      <c r="CV29" s="607"/>
      <c r="CW29" s="607"/>
      <c r="CX29" s="607"/>
      <c r="CY29" s="608"/>
      <c r="CZ29" s="591">
        <v>16.100000000000001</v>
      </c>
      <c r="DA29" s="609"/>
      <c r="DB29" s="609"/>
      <c r="DC29" s="610"/>
      <c r="DD29" s="594">
        <v>6468576</v>
      </c>
      <c r="DE29" s="607"/>
      <c r="DF29" s="607"/>
      <c r="DG29" s="607"/>
      <c r="DH29" s="607"/>
      <c r="DI29" s="607"/>
      <c r="DJ29" s="607"/>
      <c r="DK29" s="608"/>
      <c r="DL29" s="594">
        <v>6369906</v>
      </c>
      <c r="DM29" s="607"/>
      <c r="DN29" s="607"/>
      <c r="DO29" s="607"/>
      <c r="DP29" s="607"/>
      <c r="DQ29" s="607"/>
      <c r="DR29" s="607"/>
      <c r="DS29" s="607"/>
      <c r="DT29" s="607"/>
      <c r="DU29" s="607"/>
      <c r="DV29" s="608"/>
      <c r="DW29" s="611">
        <v>24.6</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301638</v>
      </c>
      <c r="S30" s="589"/>
      <c r="T30" s="589"/>
      <c r="U30" s="589"/>
      <c r="V30" s="589"/>
      <c r="W30" s="589"/>
      <c r="X30" s="589"/>
      <c r="Y30" s="590"/>
      <c r="Z30" s="641">
        <v>0.7</v>
      </c>
      <c r="AA30" s="641"/>
      <c r="AB30" s="641"/>
      <c r="AC30" s="641"/>
      <c r="AD30" s="642" t="s">
        <v>110</v>
      </c>
      <c r="AE30" s="642"/>
      <c r="AF30" s="642"/>
      <c r="AG30" s="642"/>
      <c r="AH30" s="642"/>
      <c r="AI30" s="642"/>
      <c r="AJ30" s="642"/>
      <c r="AK30" s="642"/>
      <c r="AL30" s="611" t="s">
        <v>110</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98.8</v>
      </c>
      <c r="BH30" s="655"/>
      <c r="BI30" s="655"/>
      <c r="BJ30" s="655"/>
      <c r="BK30" s="655"/>
      <c r="BL30" s="655"/>
      <c r="BM30" s="656">
        <v>92.2</v>
      </c>
      <c r="BN30" s="655"/>
      <c r="BO30" s="655"/>
      <c r="BP30" s="655"/>
      <c r="BQ30" s="657"/>
      <c r="BR30" s="654">
        <v>98.6</v>
      </c>
      <c r="BS30" s="655"/>
      <c r="BT30" s="655"/>
      <c r="BU30" s="655"/>
      <c r="BV30" s="655"/>
      <c r="BW30" s="655"/>
      <c r="BX30" s="656">
        <v>91.8</v>
      </c>
      <c r="BY30" s="655"/>
      <c r="BZ30" s="655"/>
      <c r="CA30" s="655"/>
      <c r="CB30" s="657"/>
      <c r="CD30" s="660"/>
      <c r="CE30" s="661"/>
      <c r="CF30" s="625" t="s">
        <v>289</v>
      </c>
      <c r="CG30" s="622"/>
      <c r="CH30" s="622"/>
      <c r="CI30" s="622"/>
      <c r="CJ30" s="622"/>
      <c r="CK30" s="622"/>
      <c r="CL30" s="622"/>
      <c r="CM30" s="622"/>
      <c r="CN30" s="622"/>
      <c r="CO30" s="622"/>
      <c r="CP30" s="622"/>
      <c r="CQ30" s="623"/>
      <c r="CR30" s="588">
        <v>5860579</v>
      </c>
      <c r="CS30" s="589"/>
      <c r="CT30" s="589"/>
      <c r="CU30" s="589"/>
      <c r="CV30" s="589"/>
      <c r="CW30" s="589"/>
      <c r="CX30" s="589"/>
      <c r="CY30" s="590"/>
      <c r="CZ30" s="591">
        <v>14.2</v>
      </c>
      <c r="DA30" s="609"/>
      <c r="DB30" s="609"/>
      <c r="DC30" s="610"/>
      <c r="DD30" s="594">
        <v>5693315</v>
      </c>
      <c r="DE30" s="589"/>
      <c r="DF30" s="589"/>
      <c r="DG30" s="589"/>
      <c r="DH30" s="589"/>
      <c r="DI30" s="589"/>
      <c r="DJ30" s="589"/>
      <c r="DK30" s="590"/>
      <c r="DL30" s="594">
        <v>5594645</v>
      </c>
      <c r="DM30" s="589"/>
      <c r="DN30" s="589"/>
      <c r="DO30" s="589"/>
      <c r="DP30" s="589"/>
      <c r="DQ30" s="589"/>
      <c r="DR30" s="589"/>
      <c r="DS30" s="589"/>
      <c r="DT30" s="589"/>
      <c r="DU30" s="589"/>
      <c r="DV30" s="590"/>
      <c r="DW30" s="611">
        <v>21.6</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363141</v>
      </c>
      <c r="S31" s="589"/>
      <c r="T31" s="589"/>
      <c r="U31" s="589"/>
      <c r="V31" s="589"/>
      <c r="W31" s="589"/>
      <c r="X31" s="589"/>
      <c r="Y31" s="590"/>
      <c r="Z31" s="641">
        <v>0.9</v>
      </c>
      <c r="AA31" s="641"/>
      <c r="AB31" s="641"/>
      <c r="AC31" s="641"/>
      <c r="AD31" s="642" t="s">
        <v>110</v>
      </c>
      <c r="AE31" s="642"/>
      <c r="AF31" s="642"/>
      <c r="AG31" s="642"/>
      <c r="AH31" s="642"/>
      <c r="AI31" s="642"/>
      <c r="AJ31" s="642"/>
      <c r="AK31" s="642"/>
      <c r="AL31" s="611" t="s">
        <v>110</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95.6</v>
      </c>
      <c r="BN31" s="653"/>
      <c r="BO31" s="653"/>
      <c r="BP31" s="653"/>
      <c r="BQ31" s="617"/>
      <c r="BR31" s="652">
        <v>98.9</v>
      </c>
      <c r="BS31" s="607"/>
      <c r="BT31" s="607"/>
      <c r="BU31" s="607"/>
      <c r="BV31" s="607"/>
      <c r="BW31" s="607"/>
      <c r="BX31" s="643">
        <v>95.3</v>
      </c>
      <c r="BY31" s="653"/>
      <c r="BZ31" s="653"/>
      <c r="CA31" s="653"/>
      <c r="CB31" s="617"/>
      <c r="CD31" s="660"/>
      <c r="CE31" s="661"/>
      <c r="CF31" s="625" t="s">
        <v>293</v>
      </c>
      <c r="CG31" s="622"/>
      <c r="CH31" s="622"/>
      <c r="CI31" s="622"/>
      <c r="CJ31" s="622"/>
      <c r="CK31" s="622"/>
      <c r="CL31" s="622"/>
      <c r="CM31" s="622"/>
      <c r="CN31" s="622"/>
      <c r="CO31" s="622"/>
      <c r="CP31" s="622"/>
      <c r="CQ31" s="623"/>
      <c r="CR31" s="588">
        <v>782859</v>
      </c>
      <c r="CS31" s="607"/>
      <c r="CT31" s="607"/>
      <c r="CU31" s="607"/>
      <c r="CV31" s="607"/>
      <c r="CW31" s="607"/>
      <c r="CX31" s="607"/>
      <c r="CY31" s="608"/>
      <c r="CZ31" s="591">
        <v>1.9</v>
      </c>
      <c r="DA31" s="609"/>
      <c r="DB31" s="609"/>
      <c r="DC31" s="610"/>
      <c r="DD31" s="594">
        <v>775261</v>
      </c>
      <c r="DE31" s="607"/>
      <c r="DF31" s="607"/>
      <c r="DG31" s="607"/>
      <c r="DH31" s="607"/>
      <c r="DI31" s="607"/>
      <c r="DJ31" s="607"/>
      <c r="DK31" s="608"/>
      <c r="DL31" s="594">
        <v>775261</v>
      </c>
      <c r="DM31" s="607"/>
      <c r="DN31" s="607"/>
      <c r="DO31" s="607"/>
      <c r="DP31" s="607"/>
      <c r="DQ31" s="607"/>
      <c r="DR31" s="607"/>
      <c r="DS31" s="607"/>
      <c r="DT31" s="607"/>
      <c r="DU31" s="607"/>
      <c r="DV31" s="608"/>
      <c r="DW31" s="611">
        <v>3</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630697</v>
      </c>
      <c r="S32" s="589"/>
      <c r="T32" s="589"/>
      <c r="U32" s="589"/>
      <c r="V32" s="589"/>
      <c r="W32" s="589"/>
      <c r="X32" s="589"/>
      <c r="Y32" s="590"/>
      <c r="Z32" s="641">
        <v>1.5</v>
      </c>
      <c r="AA32" s="641"/>
      <c r="AB32" s="641"/>
      <c r="AC32" s="641"/>
      <c r="AD32" s="642">
        <v>1164</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98.6</v>
      </c>
      <c r="BH32" s="573"/>
      <c r="BI32" s="573"/>
      <c r="BJ32" s="573"/>
      <c r="BK32" s="573"/>
      <c r="BL32" s="573"/>
      <c r="BM32" s="636">
        <v>88.2</v>
      </c>
      <c r="BN32" s="573"/>
      <c r="BO32" s="573"/>
      <c r="BP32" s="573"/>
      <c r="BQ32" s="630"/>
      <c r="BR32" s="651">
        <v>98.3</v>
      </c>
      <c r="BS32" s="573"/>
      <c r="BT32" s="573"/>
      <c r="BU32" s="573"/>
      <c r="BV32" s="573"/>
      <c r="BW32" s="573"/>
      <c r="BX32" s="636">
        <v>87.7</v>
      </c>
      <c r="BY32" s="573"/>
      <c r="BZ32" s="573"/>
      <c r="CA32" s="573"/>
      <c r="CB32" s="630"/>
      <c r="CD32" s="662"/>
      <c r="CE32" s="663"/>
      <c r="CF32" s="625" t="s">
        <v>296</v>
      </c>
      <c r="CG32" s="622"/>
      <c r="CH32" s="622"/>
      <c r="CI32" s="622"/>
      <c r="CJ32" s="622"/>
      <c r="CK32" s="622"/>
      <c r="CL32" s="622"/>
      <c r="CM32" s="622"/>
      <c r="CN32" s="622"/>
      <c r="CO32" s="622"/>
      <c r="CP32" s="622"/>
      <c r="CQ32" s="623"/>
      <c r="CR32" s="588">
        <v>410</v>
      </c>
      <c r="CS32" s="589"/>
      <c r="CT32" s="589"/>
      <c r="CU32" s="589"/>
      <c r="CV32" s="589"/>
      <c r="CW32" s="589"/>
      <c r="CX32" s="589"/>
      <c r="CY32" s="590"/>
      <c r="CZ32" s="591">
        <v>0</v>
      </c>
      <c r="DA32" s="609"/>
      <c r="DB32" s="609"/>
      <c r="DC32" s="610"/>
      <c r="DD32" s="594">
        <v>410</v>
      </c>
      <c r="DE32" s="589"/>
      <c r="DF32" s="589"/>
      <c r="DG32" s="589"/>
      <c r="DH32" s="589"/>
      <c r="DI32" s="589"/>
      <c r="DJ32" s="589"/>
      <c r="DK32" s="590"/>
      <c r="DL32" s="594">
        <v>410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3626300</v>
      </c>
      <c r="S33" s="589"/>
      <c r="T33" s="589"/>
      <c r="U33" s="589"/>
      <c r="V33" s="589"/>
      <c r="W33" s="589"/>
      <c r="X33" s="589"/>
      <c r="Y33" s="590"/>
      <c r="Z33" s="641">
        <v>8.6</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14619678</v>
      </c>
      <c r="CS33" s="607"/>
      <c r="CT33" s="607"/>
      <c r="CU33" s="607"/>
      <c r="CV33" s="607"/>
      <c r="CW33" s="607"/>
      <c r="CX33" s="607"/>
      <c r="CY33" s="608"/>
      <c r="CZ33" s="591">
        <v>35.4</v>
      </c>
      <c r="DA33" s="609"/>
      <c r="DB33" s="609"/>
      <c r="DC33" s="610"/>
      <c r="DD33" s="594">
        <v>12184438</v>
      </c>
      <c r="DE33" s="607"/>
      <c r="DF33" s="607"/>
      <c r="DG33" s="607"/>
      <c r="DH33" s="607"/>
      <c r="DI33" s="607"/>
      <c r="DJ33" s="607"/>
      <c r="DK33" s="608"/>
      <c r="DL33" s="594">
        <v>9795485</v>
      </c>
      <c r="DM33" s="607"/>
      <c r="DN33" s="607"/>
      <c r="DO33" s="607"/>
      <c r="DP33" s="607"/>
      <c r="DQ33" s="607"/>
      <c r="DR33" s="607"/>
      <c r="DS33" s="607"/>
      <c r="DT33" s="607"/>
      <c r="DU33" s="607"/>
      <c r="DV33" s="608"/>
      <c r="DW33" s="611">
        <v>37.799999999999997</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v>118600</v>
      </c>
      <c r="S34" s="589"/>
      <c r="T34" s="589"/>
      <c r="U34" s="589"/>
      <c r="V34" s="589"/>
      <c r="W34" s="589"/>
      <c r="X34" s="589"/>
      <c r="Y34" s="590"/>
      <c r="Z34" s="641">
        <v>0.3</v>
      </c>
      <c r="AA34" s="641"/>
      <c r="AB34" s="641"/>
      <c r="AC34" s="641"/>
      <c r="AD34" s="642" t="s">
        <v>110</v>
      </c>
      <c r="AE34" s="642"/>
      <c r="AF34" s="642"/>
      <c r="AG34" s="642"/>
      <c r="AH34" s="642"/>
      <c r="AI34" s="642"/>
      <c r="AJ34" s="642"/>
      <c r="AK34" s="642"/>
      <c r="AL34" s="611" t="s">
        <v>110</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5181022</v>
      </c>
      <c r="CS34" s="589"/>
      <c r="CT34" s="589"/>
      <c r="CU34" s="589"/>
      <c r="CV34" s="589"/>
      <c r="CW34" s="589"/>
      <c r="CX34" s="589"/>
      <c r="CY34" s="590"/>
      <c r="CZ34" s="591">
        <v>12.5</v>
      </c>
      <c r="DA34" s="609"/>
      <c r="DB34" s="609"/>
      <c r="DC34" s="610"/>
      <c r="DD34" s="594">
        <v>4255731</v>
      </c>
      <c r="DE34" s="589"/>
      <c r="DF34" s="589"/>
      <c r="DG34" s="589"/>
      <c r="DH34" s="589"/>
      <c r="DI34" s="589"/>
      <c r="DJ34" s="589"/>
      <c r="DK34" s="590"/>
      <c r="DL34" s="594">
        <v>3526358</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1802600</v>
      </c>
      <c r="S35" s="589"/>
      <c r="T35" s="589"/>
      <c r="U35" s="589"/>
      <c r="V35" s="589"/>
      <c r="W35" s="589"/>
      <c r="X35" s="589"/>
      <c r="Y35" s="590"/>
      <c r="Z35" s="641">
        <v>4.3</v>
      </c>
      <c r="AA35" s="641"/>
      <c r="AB35" s="641"/>
      <c r="AC35" s="641"/>
      <c r="AD35" s="642" t="s">
        <v>110</v>
      </c>
      <c r="AE35" s="642"/>
      <c r="AF35" s="642"/>
      <c r="AG35" s="642"/>
      <c r="AH35" s="642"/>
      <c r="AI35" s="642"/>
      <c r="AJ35" s="642"/>
      <c r="AK35" s="642"/>
      <c r="AL35" s="611" t="s">
        <v>110</v>
      </c>
      <c r="AM35" s="643"/>
      <c r="AN35" s="643"/>
      <c r="AO35" s="644"/>
      <c r="AP35" s="186"/>
      <c r="AQ35" s="645" t="s">
        <v>304</v>
      </c>
      <c r="AR35" s="646"/>
      <c r="AS35" s="646"/>
      <c r="AT35" s="646"/>
      <c r="AU35" s="646"/>
      <c r="AV35" s="646"/>
      <c r="AW35" s="646"/>
      <c r="AX35" s="646"/>
      <c r="AY35" s="647"/>
      <c r="AZ35" s="638">
        <v>6533346</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305496</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302772</v>
      </c>
      <c r="CS35" s="607"/>
      <c r="CT35" s="607"/>
      <c r="CU35" s="607"/>
      <c r="CV35" s="607"/>
      <c r="CW35" s="607"/>
      <c r="CX35" s="607"/>
      <c r="CY35" s="608"/>
      <c r="CZ35" s="591">
        <v>0.7</v>
      </c>
      <c r="DA35" s="609"/>
      <c r="DB35" s="609"/>
      <c r="DC35" s="610"/>
      <c r="DD35" s="594">
        <v>251659</v>
      </c>
      <c r="DE35" s="607"/>
      <c r="DF35" s="607"/>
      <c r="DG35" s="607"/>
      <c r="DH35" s="607"/>
      <c r="DI35" s="607"/>
      <c r="DJ35" s="607"/>
      <c r="DK35" s="608"/>
      <c r="DL35" s="594">
        <v>251659</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42142987</v>
      </c>
      <c r="S36" s="629"/>
      <c r="T36" s="629"/>
      <c r="U36" s="629"/>
      <c r="V36" s="629"/>
      <c r="W36" s="629"/>
      <c r="X36" s="629"/>
      <c r="Y36" s="632"/>
      <c r="Z36" s="633">
        <v>100</v>
      </c>
      <c r="AA36" s="633"/>
      <c r="AB36" s="633"/>
      <c r="AC36" s="633"/>
      <c r="AD36" s="634">
        <v>23962710</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2358656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94420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5074657</v>
      </c>
      <c r="CS36" s="589"/>
      <c r="CT36" s="589"/>
      <c r="CU36" s="589"/>
      <c r="CV36" s="589"/>
      <c r="CW36" s="589"/>
      <c r="CX36" s="589"/>
      <c r="CY36" s="590"/>
      <c r="CZ36" s="591">
        <v>12.3</v>
      </c>
      <c r="DA36" s="609"/>
      <c r="DB36" s="609"/>
      <c r="DC36" s="610"/>
      <c r="DD36" s="594">
        <v>4484028</v>
      </c>
      <c r="DE36" s="589"/>
      <c r="DF36" s="589"/>
      <c r="DG36" s="589"/>
      <c r="DH36" s="589"/>
      <c r="DI36" s="589"/>
      <c r="DJ36" s="589"/>
      <c r="DK36" s="590"/>
      <c r="DL36" s="594">
        <v>3242169</v>
      </c>
      <c r="DM36" s="589"/>
      <c r="DN36" s="589"/>
      <c r="DO36" s="589"/>
      <c r="DP36" s="589"/>
      <c r="DQ36" s="589"/>
      <c r="DR36" s="589"/>
      <c r="DS36" s="589"/>
      <c r="DT36" s="589"/>
      <c r="DU36" s="589"/>
      <c r="DV36" s="590"/>
      <c r="DW36" s="611">
        <v>12.5</v>
      </c>
      <c r="DX36" s="612"/>
      <c r="DY36" s="612"/>
      <c r="DZ36" s="612"/>
      <c r="EA36" s="612"/>
      <c r="EB36" s="612"/>
      <c r="EC36" s="613"/>
    </row>
    <row r="37" spans="2:133" ht="11.25" customHeight="1">
      <c r="AQ37" s="614" t="s">
        <v>311</v>
      </c>
      <c r="AR37" s="615"/>
      <c r="AS37" s="615"/>
      <c r="AT37" s="615"/>
      <c r="AU37" s="615"/>
      <c r="AV37" s="615"/>
      <c r="AW37" s="615"/>
      <c r="AX37" s="615"/>
      <c r="AY37" s="616"/>
      <c r="AZ37" s="588">
        <v>638186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14111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129586</v>
      </c>
      <c r="CS37" s="607"/>
      <c r="CT37" s="607"/>
      <c r="CU37" s="607"/>
      <c r="CV37" s="607"/>
      <c r="CW37" s="607"/>
      <c r="CX37" s="607"/>
      <c r="CY37" s="608"/>
      <c r="CZ37" s="591">
        <v>0.3</v>
      </c>
      <c r="DA37" s="609"/>
      <c r="DB37" s="609"/>
      <c r="DC37" s="610"/>
      <c r="DD37" s="594">
        <v>129568</v>
      </c>
      <c r="DE37" s="607"/>
      <c r="DF37" s="607"/>
      <c r="DG37" s="607"/>
      <c r="DH37" s="607"/>
      <c r="DI37" s="607"/>
      <c r="DJ37" s="607"/>
      <c r="DK37" s="608"/>
      <c r="DL37" s="594">
        <v>115892</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314</v>
      </c>
      <c r="AR38" s="615"/>
      <c r="AS38" s="615"/>
      <c r="AT38" s="615"/>
      <c r="AU38" s="615"/>
      <c r="AV38" s="615"/>
      <c r="AW38" s="615"/>
      <c r="AX38" s="615"/>
      <c r="AY38" s="616"/>
      <c r="AZ38" s="588">
        <v>66096</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23450</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3644366</v>
      </c>
      <c r="CS38" s="589"/>
      <c r="CT38" s="589"/>
      <c r="CU38" s="589"/>
      <c r="CV38" s="589"/>
      <c r="CW38" s="589"/>
      <c r="CX38" s="589"/>
      <c r="CY38" s="590"/>
      <c r="CZ38" s="591">
        <v>8.8000000000000007</v>
      </c>
      <c r="DA38" s="609"/>
      <c r="DB38" s="609"/>
      <c r="DC38" s="610"/>
      <c r="DD38" s="594">
        <v>3004053</v>
      </c>
      <c r="DE38" s="589"/>
      <c r="DF38" s="589"/>
      <c r="DG38" s="589"/>
      <c r="DH38" s="589"/>
      <c r="DI38" s="589"/>
      <c r="DJ38" s="589"/>
      <c r="DK38" s="590"/>
      <c r="DL38" s="594">
        <v>2775299</v>
      </c>
      <c r="DM38" s="589"/>
      <c r="DN38" s="589"/>
      <c r="DO38" s="589"/>
      <c r="DP38" s="589"/>
      <c r="DQ38" s="589"/>
      <c r="DR38" s="589"/>
      <c r="DS38" s="589"/>
      <c r="DT38" s="589"/>
      <c r="DU38" s="589"/>
      <c r="DV38" s="590"/>
      <c r="DW38" s="611">
        <v>10.7</v>
      </c>
      <c r="DX38" s="612"/>
      <c r="DY38" s="612"/>
      <c r="DZ38" s="612"/>
      <c r="EA38" s="612"/>
      <c r="EB38" s="612"/>
      <c r="EC38" s="613"/>
    </row>
    <row r="39" spans="2:133" ht="11.25" customHeight="1">
      <c r="AQ39" s="614" t="s">
        <v>317</v>
      </c>
      <c r="AR39" s="615"/>
      <c r="AS39" s="615"/>
      <c r="AT39" s="615"/>
      <c r="AU39" s="615"/>
      <c r="AV39" s="615"/>
      <c r="AW39" s="615"/>
      <c r="AX39" s="615"/>
      <c r="AY39" s="616"/>
      <c r="AZ39" s="588">
        <v>25943</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104</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235967</v>
      </c>
      <c r="CS39" s="607"/>
      <c r="CT39" s="607"/>
      <c r="CU39" s="607"/>
      <c r="CV39" s="607"/>
      <c r="CW39" s="607"/>
      <c r="CX39" s="607"/>
      <c r="CY39" s="608"/>
      <c r="CZ39" s="591">
        <v>0.6</v>
      </c>
      <c r="DA39" s="609"/>
      <c r="DB39" s="609"/>
      <c r="DC39" s="610"/>
      <c r="DD39" s="594">
        <v>154946</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874376</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94</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180894</v>
      </c>
      <c r="CS40" s="589"/>
      <c r="CT40" s="589"/>
      <c r="CU40" s="589"/>
      <c r="CV40" s="589"/>
      <c r="CW40" s="589"/>
      <c r="CX40" s="589"/>
      <c r="CY40" s="590"/>
      <c r="CZ40" s="591">
        <v>0.4</v>
      </c>
      <c r="DA40" s="609"/>
      <c r="DB40" s="609"/>
      <c r="DC40" s="610"/>
      <c r="DD40" s="594">
        <v>34021</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2570089</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335</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5811740</v>
      </c>
      <c r="CS42" s="589"/>
      <c r="CT42" s="589"/>
      <c r="CU42" s="589"/>
      <c r="CV42" s="589"/>
      <c r="CW42" s="589"/>
      <c r="CX42" s="589"/>
      <c r="CY42" s="590"/>
      <c r="CZ42" s="591">
        <v>14.1</v>
      </c>
      <c r="DA42" s="592"/>
      <c r="DB42" s="592"/>
      <c r="DC42" s="593"/>
      <c r="DD42" s="594">
        <v>1561236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88061</v>
      </c>
      <c r="CS43" s="607"/>
      <c r="CT43" s="607"/>
      <c r="CU43" s="607"/>
      <c r="CV43" s="607"/>
      <c r="CW43" s="607"/>
      <c r="CX43" s="607"/>
      <c r="CY43" s="608"/>
      <c r="CZ43" s="591">
        <v>0.2</v>
      </c>
      <c r="DA43" s="609"/>
      <c r="DB43" s="609"/>
      <c r="DC43" s="610"/>
      <c r="DD43" s="594">
        <v>50049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5811740</v>
      </c>
      <c r="CS44" s="589"/>
      <c r="CT44" s="589"/>
      <c r="CU44" s="589"/>
      <c r="CV44" s="589"/>
      <c r="CW44" s="589"/>
      <c r="CX44" s="589"/>
      <c r="CY44" s="590"/>
      <c r="CZ44" s="591">
        <v>14.1</v>
      </c>
      <c r="DA44" s="592"/>
      <c r="DB44" s="592"/>
      <c r="DC44" s="593"/>
      <c r="DD44" s="594">
        <v>1561236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3350179</v>
      </c>
      <c r="CS45" s="607"/>
      <c r="CT45" s="607"/>
      <c r="CU45" s="607"/>
      <c r="CV45" s="607"/>
      <c r="CW45" s="607"/>
      <c r="CX45" s="607"/>
      <c r="CY45" s="608"/>
      <c r="CZ45" s="591">
        <v>8.1</v>
      </c>
      <c r="DA45" s="609"/>
      <c r="DB45" s="609"/>
      <c r="DC45" s="610"/>
      <c r="DD45" s="594">
        <v>176430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2245970</v>
      </c>
      <c r="CS46" s="589"/>
      <c r="CT46" s="589"/>
      <c r="CU46" s="589"/>
      <c r="CV46" s="589"/>
      <c r="CW46" s="589"/>
      <c r="CX46" s="589"/>
      <c r="CY46" s="590"/>
      <c r="CZ46" s="591">
        <v>5.4</v>
      </c>
      <c r="DA46" s="592"/>
      <c r="DB46" s="592"/>
      <c r="DC46" s="593"/>
      <c r="DD46" s="594">
        <v>1361688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t="s">
        <v>157</v>
      </c>
      <c r="CS47" s="607"/>
      <c r="CT47" s="607"/>
      <c r="CU47" s="607"/>
      <c r="CV47" s="607"/>
      <c r="CW47" s="607"/>
      <c r="CX47" s="607"/>
      <c r="CY47" s="608"/>
      <c r="CZ47" s="591" t="s">
        <v>157</v>
      </c>
      <c r="DA47" s="609"/>
      <c r="DB47" s="609"/>
      <c r="DC47" s="610"/>
      <c r="DD47" s="594" t="s">
        <v>157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157</v>
      </c>
      <c r="CS48" s="589"/>
      <c r="CT48" s="589"/>
      <c r="CU48" s="589"/>
      <c r="CV48" s="589"/>
      <c r="CW48" s="589"/>
      <c r="CX48" s="589"/>
      <c r="CY48" s="590"/>
      <c r="CZ48" s="591" t="s">
        <v>157</v>
      </c>
      <c r="DA48" s="592"/>
      <c r="DB48" s="592"/>
      <c r="DC48" s="593"/>
      <c r="DD48" s="594" t="s">
        <v>157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41311686</v>
      </c>
      <c r="CS49" s="573"/>
      <c r="CT49" s="573"/>
      <c r="CU49" s="573"/>
      <c r="CV49" s="573"/>
      <c r="CW49" s="573"/>
      <c r="CX49" s="573"/>
      <c r="CY49" s="574"/>
      <c r="CZ49" s="575">
        <v>100</v>
      </c>
      <c r="DA49" s="576"/>
      <c r="DB49" s="576"/>
      <c r="DC49" s="577"/>
      <c r="DD49" s="578">
        <v>28141840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9" sqref="AP79:AT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42143</v>
      </c>
      <c r="R7" s="1101"/>
      <c r="S7" s="1101"/>
      <c r="T7" s="1101"/>
      <c r="U7" s="1101"/>
      <c r="V7" s="1101">
        <v>41312</v>
      </c>
      <c r="W7" s="1101"/>
      <c r="X7" s="1101"/>
      <c r="Y7" s="1101"/>
      <c r="Z7" s="1101"/>
      <c r="AA7" s="1101">
        <f>+Q7-V7</f>
        <v>831</v>
      </c>
      <c r="AB7" s="1101"/>
      <c r="AC7" s="1101"/>
      <c r="AD7" s="1101"/>
      <c r="AE7" s="1102"/>
      <c r="AF7" s="1103">
        <v>594</v>
      </c>
      <c r="AG7" s="1104"/>
      <c r="AH7" s="1104"/>
      <c r="AI7" s="1104"/>
      <c r="AJ7" s="1105"/>
      <c r="AK7" s="1087">
        <v>1</v>
      </c>
      <c r="AL7" s="1088"/>
      <c r="AM7" s="1088"/>
      <c r="AN7" s="1088"/>
      <c r="AO7" s="1088"/>
      <c r="AP7" s="1088">
        <v>66589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541</v>
      </c>
      <c r="BS7" s="1091" t="s">
        <v>535</v>
      </c>
      <c r="BT7" s="1092"/>
      <c r="BU7" s="1092"/>
      <c r="BV7" s="1092"/>
      <c r="BW7" s="1092"/>
      <c r="BX7" s="1092"/>
      <c r="BY7" s="1092"/>
      <c r="BZ7" s="1092"/>
      <c r="CA7" s="1092"/>
      <c r="CB7" s="1092"/>
      <c r="CC7" s="1092"/>
      <c r="CD7" s="1092"/>
      <c r="CE7" s="1092"/>
      <c r="CF7" s="1092"/>
      <c r="CG7" s="1093"/>
      <c r="CH7" s="1084">
        <v>-5</v>
      </c>
      <c r="CI7" s="1085"/>
      <c r="CJ7" s="1085"/>
      <c r="CK7" s="1085"/>
      <c r="CL7" s="1086"/>
      <c r="CM7" s="1084">
        <v>105</v>
      </c>
      <c r="CN7" s="1085"/>
      <c r="CO7" s="1085"/>
      <c r="CP7" s="1085"/>
      <c r="CQ7" s="1086"/>
      <c r="CR7" s="1084">
        <v>5</v>
      </c>
      <c r="CS7" s="1085"/>
      <c r="CT7" s="1085"/>
      <c r="CU7" s="1085"/>
      <c r="CV7" s="1086"/>
      <c r="CW7" s="1084" t="s">
        <v>481</v>
      </c>
      <c r="CX7" s="1085"/>
      <c r="CY7" s="1085"/>
      <c r="CZ7" s="1085"/>
      <c r="DA7" s="1086"/>
      <c r="DB7" s="1084" t="s">
        <v>481</v>
      </c>
      <c r="DC7" s="1085"/>
      <c r="DD7" s="1085"/>
      <c r="DE7" s="1085"/>
      <c r="DF7" s="1086"/>
      <c r="DG7" s="1084">
        <v>314</v>
      </c>
      <c r="DH7" s="1085"/>
      <c r="DI7" s="1085"/>
      <c r="DJ7" s="1085"/>
      <c r="DK7" s="1086"/>
      <c r="DL7" s="1084" t="s">
        <v>481</v>
      </c>
      <c r="DM7" s="1085"/>
      <c r="DN7" s="1085"/>
      <c r="DO7" s="1085"/>
      <c r="DP7" s="1086"/>
      <c r="DQ7" s="1084">
        <v>312</v>
      </c>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8282</v>
      </c>
      <c r="R8" s="1040"/>
      <c r="S8" s="1040"/>
      <c r="T8" s="1040"/>
      <c r="U8" s="1040"/>
      <c r="V8" s="1040">
        <v>8282</v>
      </c>
      <c r="W8" s="1040"/>
      <c r="X8" s="1040"/>
      <c r="Y8" s="1040"/>
      <c r="Z8" s="1040"/>
      <c r="AA8" s="1040" t="s">
        <v>481</v>
      </c>
      <c r="AB8" s="1040"/>
      <c r="AC8" s="1040"/>
      <c r="AD8" s="1040"/>
      <c r="AE8" s="1041"/>
      <c r="AF8" s="1033" t="s">
        <v>110</v>
      </c>
      <c r="AG8" s="1034"/>
      <c r="AH8" s="1034"/>
      <c r="AI8" s="1034"/>
      <c r="AJ8" s="1035"/>
      <c r="AK8" s="1082">
        <v>6643</v>
      </c>
      <c r="AL8" s="1083"/>
      <c r="AM8" s="1083"/>
      <c r="AN8" s="1083"/>
      <c r="AO8" s="1083"/>
      <c r="AP8" s="1083" t="s">
        <v>481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541</v>
      </c>
      <c r="BS8" s="1010" t="s">
        <v>536</v>
      </c>
      <c r="BT8" s="1011"/>
      <c r="BU8" s="1011"/>
      <c r="BV8" s="1011"/>
      <c r="BW8" s="1011"/>
      <c r="BX8" s="1011"/>
      <c r="BY8" s="1011"/>
      <c r="BZ8" s="1011"/>
      <c r="CA8" s="1011"/>
      <c r="CB8" s="1011"/>
      <c r="CC8" s="1011"/>
      <c r="CD8" s="1011"/>
      <c r="CE8" s="1011"/>
      <c r="CF8" s="1011"/>
      <c r="CG8" s="1012"/>
      <c r="CH8" s="985">
        <v>16</v>
      </c>
      <c r="CI8" s="986"/>
      <c r="CJ8" s="986"/>
      <c r="CK8" s="986"/>
      <c r="CL8" s="987"/>
      <c r="CM8" s="985">
        <v>782</v>
      </c>
      <c r="CN8" s="986"/>
      <c r="CO8" s="986"/>
      <c r="CP8" s="986"/>
      <c r="CQ8" s="987"/>
      <c r="CR8" s="985">
        <v>10</v>
      </c>
      <c r="CS8" s="986"/>
      <c r="CT8" s="986"/>
      <c r="CU8" s="986"/>
      <c r="CV8" s="987"/>
      <c r="CW8" s="985" t="s">
        <v>481</v>
      </c>
      <c r="CX8" s="986"/>
      <c r="CY8" s="986"/>
      <c r="CZ8" s="986"/>
      <c r="DA8" s="987"/>
      <c r="DB8" s="985">
        <v>171</v>
      </c>
      <c r="DC8" s="986"/>
      <c r="DD8" s="986"/>
      <c r="DE8" s="986"/>
      <c r="DF8" s="987"/>
      <c r="DG8" s="985" t="s">
        <v>481</v>
      </c>
      <c r="DH8" s="986"/>
      <c r="DI8" s="986"/>
      <c r="DJ8" s="986"/>
      <c r="DK8" s="987"/>
      <c r="DL8" s="985">
        <v>17</v>
      </c>
      <c r="DM8" s="986"/>
      <c r="DN8" s="986"/>
      <c r="DO8" s="986"/>
      <c r="DP8" s="987"/>
      <c r="DQ8" s="985">
        <v>2</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-14</v>
      </c>
      <c r="CI9" s="986"/>
      <c r="CJ9" s="986"/>
      <c r="CK9" s="986"/>
      <c r="CL9" s="987"/>
      <c r="CM9" s="985">
        <v>875</v>
      </c>
      <c r="CN9" s="986"/>
      <c r="CO9" s="986"/>
      <c r="CP9" s="986"/>
      <c r="CQ9" s="987"/>
      <c r="CR9" s="985">
        <v>12</v>
      </c>
      <c r="CS9" s="986"/>
      <c r="CT9" s="986"/>
      <c r="CU9" s="986"/>
      <c r="CV9" s="987"/>
      <c r="CW9" s="985">
        <v>96</v>
      </c>
      <c r="CX9" s="986"/>
      <c r="CY9" s="986"/>
      <c r="CZ9" s="986"/>
      <c r="DA9" s="987"/>
      <c r="DB9" s="985" t="s">
        <v>481</v>
      </c>
      <c r="DC9" s="986"/>
      <c r="DD9" s="986"/>
      <c r="DE9" s="986"/>
      <c r="DF9" s="987"/>
      <c r="DG9" s="985" t="s">
        <v>481</v>
      </c>
      <c r="DH9" s="986"/>
      <c r="DI9" s="986"/>
      <c r="DJ9" s="986"/>
      <c r="DK9" s="987"/>
      <c r="DL9" s="985" t="s">
        <v>481</v>
      </c>
      <c r="DM9" s="986"/>
      <c r="DN9" s="986"/>
      <c r="DO9" s="986"/>
      <c r="DP9" s="987"/>
      <c r="DQ9" s="985" t="s">
        <v>481</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538</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18</v>
      </c>
      <c r="CN10" s="986"/>
      <c r="CO10" s="986"/>
      <c r="CP10" s="986"/>
      <c r="CQ10" s="987"/>
      <c r="CR10" s="985">
        <v>11</v>
      </c>
      <c r="CS10" s="986"/>
      <c r="CT10" s="986"/>
      <c r="CU10" s="986"/>
      <c r="CV10" s="987"/>
      <c r="CW10" s="985">
        <v>10</v>
      </c>
      <c r="CX10" s="986"/>
      <c r="CY10" s="986"/>
      <c r="CZ10" s="986"/>
      <c r="DA10" s="987"/>
      <c r="DB10" s="985" t="s">
        <v>481</v>
      </c>
      <c r="DC10" s="986"/>
      <c r="DD10" s="986"/>
      <c r="DE10" s="986"/>
      <c r="DF10" s="987"/>
      <c r="DG10" s="985" t="s">
        <v>481</v>
      </c>
      <c r="DH10" s="986"/>
      <c r="DI10" s="986"/>
      <c r="DJ10" s="986"/>
      <c r="DK10" s="987"/>
      <c r="DL10" s="985" t="s">
        <v>481</v>
      </c>
      <c r="DM10" s="986"/>
      <c r="DN10" s="986"/>
      <c r="DO10" s="986"/>
      <c r="DP10" s="987"/>
      <c r="DQ10" s="985" t="s">
        <v>481</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541</v>
      </c>
      <c r="BS11" s="1010" t="s">
        <v>539</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467</v>
      </c>
      <c r="CN11" s="986"/>
      <c r="CO11" s="986"/>
      <c r="CP11" s="986"/>
      <c r="CQ11" s="987"/>
      <c r="CR11" s="985">
        <v>10</v>
      </c>
      <c r="CS11" s="986"/>
      <c r="CT11" s="986"/>
      <c r="CU11" s="986"/>
      <c r="CV11" s="987"/>
      <c r="CW11" s="985">
        <v>30</v>
      </c>
      <c r="CX11" s="986"/>
      <c r="CY11" s="986"/>
      <c r="CZ11" s="986"/>
      <c r="DA11" s="987"/>
      <c r="DB11" s="985" t="s">
        <v>481</v>
      </c>
      <c r="DC11" s="986"/>
      <c r="DD11" s="986"/>
      <c r="DE11" s="986"/>
      <c r="DF11" s="987"/>
      <c r="DG11" s="985" t="s">
        <v>481</v>
      </c>
      <c r="DH11" s="986"/>
      <c r="DI11" s="986"/>
      <c r="DJ11" s="986"/>
      <c r="DK11" s="987"/>
      <c r="DL11" s="985">
        <v>3</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540</v>
      </c>
      <c r="BT12" s="1011"/>
      <c r="BU12" s="1011"/>
      <c r="BV12" s="1011"/>
      <c r="BW12" s="1011"/>
      <c r="BX12" s="1011"/>
      <c r="BY12" s="1011"/>
      <c r="BZ12" s="1011"/>
      <c r="CA12" s="1011"/>
      <c r="CB12" s="1011"/>
      <c r="CC12" s="1011"/>
      <c r="CD12" s="1011"/>
      <c r="CE12" s="1011"/>
      <c r="CF12" s="1011"/>
      <c r="CG12" s="1012"/>
      <c r="CH12" s="985" t="s">
        <v>481</v>
      </c>
      <c r="CI12" s="986"/>
      <c r="CJ12" s="986"/>
      <c r="CK12" s="986"/>
      <c r="CL12" s="987"/>
      <c r="CM12" s="985">
        <v>8</v>
      </c>
      <c r="CN12" s="986"/>
      <c r="CO12" s="986"/>
      <c r="CP12" s="986"/>
      <c r="CQ12" s="987"/>
      <c r="CR12" s="985">
        <v>1</v>
      </c>
      <c r="CS12" s="986"/>
      <c r="CT12" s="986"/>
      <c r="CU12" s="986"/>
      <c r="CV12" s="987"/>
      <c r="CW12" s="985" t="s">
        <v>481</v>
      </c>
      <c r="CX12" s="986"/>
      <c r="CY12" s="986"/>
      <c r="CZ12" s="986"/>
      <c r="DA12" s="987"/>
      <c r="DB12" s="985" t="s">
        <v>481</v>
      </c>
      <c r="DC12" s="986"/>
      <c r="DD12" s="986"/>
      <c r="DE12" s="986"/>
      <c r="DF12" s="987"/>
      <c r="DG12" s="985" t="s">
        <v>481</v>
      </c>
      <c r="DH12" s="986"/>
      <c r="DI12" s="986"/>
      <c r="DJ12" s="986"/>
      <c r="DK12" s="987"/>
      <c r="DL12" s="985" t="s">
        <v>481</v>
      </c>
      <c r="DM12" s="986"/>
      <c r="DN12" s="986"/>
      <c r="DO12" s="986"/>
      <c r="DP12" s="987"/>
      <c r="DQ12" s="985" t="s">
        <v>481</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f>+SUM(Q7)</f>
        <v>42143</v>
      </c>
      <c r="R23" s="1065"/>
      <c r="S23" s="1065"/>
      <c r="T23" s="1065"/>
      <c r="U23" s="1065"/>
      <c r="V23" s="1065">
        <f t="shared" ref="V23" si="0">+SUM(V7)</f>
        <v>41312</v>
      </c>
      <c r="W23" s="1065"/>
      <c r="X23" s="1065"/>
      <c r="Y23" s="1065"/>
      <c r="Z23" s="1065"/>
      <c r="AA23" s="1065">
        <f t="shared" ref="AA23" si="1">+SUM(AA7)</f>
        <v>831</v>
      </c>
      <c r="AB23" s="1065"/>
      <c r="AC23" s="1065"/>
      <c r="AD23" s="1065"/>
      <c r="AE23" s="1066"/>
      <c r="AF23" s="1067">
        <v>594</v>
      </c>
      <c r="AG23" s="1065"/>
      <c r="AH23" s="1065"/>
      <c r="AI23" s="1065"/>
      <c r="AJ23" s="1068"/>
      <c r="AK23" s="1069"/>
      <c r="AL23" s="1070"/>
      <c r="AM23" s="1070"/>
      <c r="AN23" s="1070"/>
      <c r="AO23" s="1070"/>
      <c r="AP23" s="1065">
        <f>+SUM(AP7)</f>
        <v>66589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12951</v>
      </c>
      <c r="R28" s="1050"/>
      <c r="S28" s="1050"/>
      <c r="T28" s="1050"/>
      <c r="U28" s="1050"/>
      <c r="V28" s="1050">
        <v>12646</v>
      </c>
      <c r="W28" s="1050"/>
      <c r="X28" s="1050"/>
      <c r="Y28" s="1050"/>
      <c r="Z28" s="1050"/>
      <c r="AA28" s="1050">
        <f>+Q28-V28</f>
        <v>305</v>
      </c>
      <c r="AB28" s="1050"/>
      <c r="AC28" s="1050"/>
      <c r="AD28" s="1050"/>
      <c r="AE28" s="1051"/>
      <c r="AF28" s="1052">
        <v>305</v>
      </c>
      <c r="AG28" s="1050"/>
      <c r="AH28" s="1050"/>
      <c r="AI28" s="1050"/>
      <c r="AJ28" s="1053"/>
      <c r="AK28" s="1054">
        <v>874</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9521</v>
      </c>
      <c r="R29" s="1040"/>
      <c r="S29" s="1040"/>
      <c r="T29" s="1040"/>
      <c r="U29" s="1040"/>
      <c r="V29" s="1040">
        <v>9430</v>
      </c>
      <c r="W29" s="1040"/>
      <c r="X29" s="1040"/>
      <c r="Y29" s="1040"/>
      <c r="Z29" s="1040"/>
      <c r="AA29" s="1040">
        <f>+Q29-V29</f>
        <v>91</v>
      </c>
      <c r="AB29" s="1040"/>
      <c r="AC29" s="1040"/>
      <c r="AD29" s="1040"/>
      <c r="AE29" s="1041"/>
      <c r="AF29" s="1033">
        <v>91</v>
      </c>
      <c r="AG29" s="1034"/>
      <c r="AH29" s="1034"/>
      <c r="AI29" s="1034"/>
      <c r="AJ29" s="1035"/>
      <c r="AK29" s="976">
        <v>1302</v>
      </c>
      <c r="AL29" s="967"/>
      <c r="AM29" s="967"/>
      <c r="AN29" s="967"/>
      <c r="AO29" s="967"/>
      <c r="AP29" s="967">
        <v>13</v>
      </c>
      <c r="AQ29" s="967"/>
      <c r="AR29" s="967"/>
      <c r="AS29" s="967"/>
      <c r="AT29" s="967"/>
      <c r="AU29" s="967" t="s">
        <v>481</v>
      </c>
      <c r="AV29" s="967"/>
      <c r="AW29" s="967"/>
      <c r="AX29" s="967"/>
      <c r="AY29" s="967"/>
      <c r="AZ29" s="1038" t="s">
        <v>481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1225</v>
      </c>
      <c r="R30" s="1040"/>
      <c r="S30" s="1040"/>
      <c r="T30" s="1040"/>
      <c r="U30" s="1040"/>
      <c r="V30" s="1040">
        <v>1221</v>
      </c>
      <c r="W30" s="1040"/>
      <c r="X30" s="1040"/>
      <c r="Y30" s="1040"/>
      <c r="Z30" s="1040"/>
      <c r="AA30" s="1040">
        <f>+Q30-V30</f>
        <v>4</v>
      </c>
      <c r="AB30" s="1040"/>
      <c r="AC30" s="1040"/>
      <c r="AD30" s="1040"/>
      <c r="AE30" s="1041"/>
      <c r="AF30" s="1033">
        <v>4</v>
      </c>
      <c r="AG30" s="1034"/>
      <c r="AH30" s="1034"/>
      <c r="AI30" s="1034"/>
      <c r="AJ30" s="1035"/>
      <c r="AK30" s="976">
        <v>306</v>
      </c>
      <c r="AL30" s="967"/>
      <c r="AM30" s="967"/>
      <c r="AN30" s="967"/>
      <c r="AO30" s="967"/>
      <c r="AP30" s="967" t="s">
        <v>481</v>
      </c>
      <c r="AQ30" s="967"/>
      <c r="AR30" s="967"/>
      <c r="AS30" s="967"/>
      <c r="AT30" s="967"/>
      <c r="AU30" s="967" t="s">
        <v>481</v>
      </c>
      <c r="AV30" s="967"/>
      <c r="AW30" s="967"/>
      <c r="AX30" s="967"/>
      <c r="AY30" s="967"/>
      <c r="AZ30" s="1038" t="s">
        <v>481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2485</v>
      </c>
      <c r="R31" s="1040"/>
      <c r="S31" s="1040"/>
      <c r="T31" s="1040"/>
      <c r="U31" s="1040"/>
      <c r="V31" s="1040">
        <v>2092</v>
      </c>
      <c r="W31" s="1040"/>
      <c r="X31" s="1040"/>
      <c r="Y31" s="1040"/>
      <c r="Z31" s="1040"/>
      <c r="AA31" s="1040">
        <f>+Q31-V31</f>
        <v>393</v>
      </c>
      <c r="AB31" s="1040"/>
      <c r="AC31" s="1040"/>
      <c r="AD31" s="1040"/>
      <c r="AE31" s="1041"/>
      <c r="AF31" s="1033">
        <v>1600</v>
      </c>
      <c r="AG31" s="1034"/>
      <c r="AH31" s="1034"/>
      <c r="AI31" s="1034"/>
      <c r="AJ31" s="1035"/>
      <c r="AK31" s="976">
        <v>66</v>
      </c>
      <c r="AL31" s="967"/>
      <c r="AM31" s="967"/>
      <c r="AN31" s="967"/>
      <c r="AO31" s="967"/>
      <c r="AP31" s="967">
        <v>3931</v>
      </c>
      <c r="AQ31" s="967"/>
      <c r="AR31" s="967"/>
      <c r="AS31" s="967"/>
      <c r="AT31" s="967"/>
      <c r="AU31" s="967">
        <v>153</v>
      </c>
      <c r="AV31" s="967"/>
      <c r="AW31" s="967"/>
      <c r="AX31" s="967"/>
      <c r="AY31" s="967"/>
      <c r="AZ31" s="1038" t="s">
        <v>481</v>
      </c>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3646</v>
      </c>
      <c r="R32" s="1040"/>
      <c r="S32" s="1040"/>
      <c r="T32" s="1040"/>
      <c r="U32" s="1040"/>
      <c r="V32" s="1040">
        <v>3821</v>
      </c>
      <c r="W32" s="1040"/>
      <c r="X32" s="1040"/>
      <c r="Y32" s="1040"/>
      <c r="Z32" s="1040"/>
      <c r="AA32" s="1040">
        <f t="shared" ref="AA32:AA33" si="2">+Q32-V32</f>
        <v>-175</v>
      </c>
      <c r="AB32" s="1040"/>
      <c r="AC32" s="1040"/>
      <c r="AD32" s="1040"/>
      <c r="AE32" s="1041"/>
      <c r="AF32" s="1033">
        <v>166</v>
      </c>
      <c r="AG32" s="1034"/>
      <c r="AH32" s="1034"/>
      <c r="AI32" s="1034"/>
      <c r="AJ32" s="1035"/>
      <c r="AK32" s="976">
        <v>2185</v>
      </c>
      <c r="AL32" s="967"/>
      <c r="AM32" s="967"/>
      <c r="AN32" s="967"/>
      <c r="AO32" s="967"/>
      <c r="AP32" s="967">
        <v>47863</v>
      </c>
      <c r="AQ32" s="967"/>
      <c r="AR32" s="967"/>
      <c r="AS32" s="967"/>
      <c r="AT32" s="967"/>
      <c r="AU32" s="967">
        <v>33504</v>
      </c>
      <c r="AV32" s="967"/>
      <c r="AW32" s="967"/>
      <c r="AX32" s="967"/>
      <c r="AY32" s="967"/>
      <c r="AZ32" s="1038" t="s">
        <v>481</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8132</v>
      </c>
      <c r="R33" s="1040"/>
      <c r="S33" s="1040"/>
      <c r="T33" s="1040"/>
      <c r="U33" s="1040"/>
      <c r="V33" s="1040">
        <v>8084</v>
      </c>
      <c r="W33" s="1040"/>
      <c r="X33" s="1040"/>
      <c r="Y33" s="1040"/>
      <c r="Z33" s="1040"/>
      <c r="AA33" s="1040">
        <f t="shared" si="2"/>
        <v>48</v>
      </c>
      <c r="AB33" s="1040"/>
      <c r="AC33" s="1040"/>
      <c r="AD33" s="1040"/>
      <c r="AE33" s="1041"/>
      <c r="AF33" s="1033">
        <v>3090</v>
      </c>
      <c r="AG33" s="1034"/>
      <c r="AH33" s="1034"/>
      <c r="AI33" s="1034"/>
      <c r="AJ33" s="1035"/>
      <c r="AK33" s="976">
        <v>658</v>
      </c>
      <c r="AL33" s="967"/>
      <c r="AM33" s="967"/>
      <c r="AN33" s="967"/>
      <c r="AO33" s="967"/>
      <c r="AP33" s="967">
        <v>4340</v>
      </c>
      <c r="AQ33" s="967"/>
      <c r="AR33" s="967"/>
      <c r="AS33" s="967"/>
      <c r="AT33" s="967"/>
      <c r="AU33" s="967">
        <v>2838</v>
      </c>
      <c r="AV33" s="967"/>
      <c r="AW33" s="967"/>
      <c r="AX33" s="967"/>
      <c r="AY33" s="967"/>
      <c r="AZ33" s="1038" t="s">
        <v>481</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382</v>
      </c>
      <c r="C34" s="1028"/>
      <c r="D34" s="1028"/>
      <c r="E34" s="1028"/>
      <c r="F34" s="1028"/>
      <c r="G34" s="1028"/>
      <c r="H34" s="1028"/>
      <c r="I34" s="1028"/>
      <c r="J34" s="1028"/>
      <c r="K34" s="1028"/>
      <c r="L34" s="1028"/>
      <c r="M34" s="1028"/>
      <c r="N34" s="1028"/>
      <c r="O34" s="1028"/>
      <c r="P34" s="1029"/>
      <c r="Q34" s="1039">
        <v>37</v>
      </c>
      <c r="R34" s="1040"/>
      <c r="S34" s="1040"/>
      <c r="T34" s="1040"/>
      <c r="U34" s="1040"/>
      <c r="V34" s="1040">
        <v>37</v>
      </c>
      <c r="W34" s="1040"/>
      <c r="X34" s="1040"/>
      <c r="Y34" s="1040"/>
      <c r="Z34" s="1040"/>
      <c r="AA34" s="1040" t="s">
        <v>481</v>
      </c>
      <c r="AB34" s="1040"/>
      <c r="AC34" s="1040"/>
      <c r="AD34" s="1040"/>
      <c r="AE34" s="1041"/>
      <c r="AF34" s="1033" t="s">
        <v>110</v>
      </c>
      <c r="AG34" s="1034"/>
      <c r="AH34" s="1034"/>
      <c r="AI34" s="1034"/>
      <c r="AJ34" s="1035"/>
      <c r="AK34" s="976">
        <v>26</v>
      </c>
      <c r="AL34" s="967"/>
      <c r="AM34" s="967"/>
      <c r="AN34" s="967"/>
      <c r="AO34" s="967"/>
      <c r="AP34" s="967">
        <v>227</v>
      </c>
      <c r="AQ34" s="967"/>
      <c r="AR34" s="967"/>
      <c r="AS34" s="967"/>
      <c r="AT34" s="967"/>
      <c r="AU34" s="967">
        <v>214</v>
      </c>
      <c r="AV34" s="967"/>
      <c r="AW34" s="967"/>
      <c r="AX34" s="967"/>
      <c r="AY34" s="967"/>
      <c r="AZ34" s="1038" t="s">
        <v>481</v>
      </c>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384</v>
      </c>
      <c r="C35" s="1028"/>
      <c r="D35" s="1028"/>
      <c r="E35" s="1028"/>
      <c r="F35" s="1028"/>
      <c r="G35" s="1028"/>
      <c r="H35" s="1028"/>
      <c r="I35" s="1028"/>
      <c r="J35" s="1028"/>
      <c r="K35" s="1028"/>
      <c r="L35" s="1028"/>
      <c r="M35" s="1028"/>
      <c r="N35" s="1028"/>
      <c r="O35" s="1028"/>
      <c r="P35" s="1029"/>
      <c r="Q35" s="1039">
        <v>504</v>
      </c>
      <c r="R35" s="1040"/>
      <c r="S35" s="1040"/>
      <c r="T35" s="1040"/>
      <c r="U35" s="1040"/>
      <c r="V35" s="1040">
        <v>504</v>
      </c>
      <c r="W35" s="1040"/>
      <c r="X35" s="1040"/>
      <c r="Y35" s="1040"/>
      <c r="Z35" s="1040"/>
      <c r="AA35" s="1040" t="s">
        <v>481</v>
      </c>
      <c r="AB35" s="1040"/>
      <c r="AC35" s="1040"/>
      <c r="AD35" s="1040"/>
      <c r="AE35" s="1041"/>
      <c r="AF35" s="1033" t="s">
        <v>110</v>
      </c>
      <c r="AG35" s="1034"/>
      <c r="AH35" s="1034"/>
      <c r="AI35" s="1034"/>
      <c r="AJ35" s="1035"/>
      <c r="AK35" s="976">
        <v>174</v>
      </c>
      <c r="AL35" s="967"/>
      <c r="AM35" s="967"/>
      <c r="AN35" s="967"/>
      <c r="AO35" s="967"/>
      <c r="AP35" s="967">
        <v>3560</v>
      </c>
      <c r="AQ35" s="967"/>
      <c r="AR35" s="967"/>
      <c r="AS35" s="967"/>
      <c r="AT35" s="967"/>
      <c r="AU35" s="967">
        <v>2535</v>
      </c>
      <c r="AV35" s="967"/>
      <c r="AW35" s="967"/>
      <c r="AX35" s="967"/>
      <c r="AY35" s="967"/>
      <c r="AZ35" s="1038" t="s">
        <v>481</v>
      </c>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385</v>
      </c>
      <c r="C36" s="1028"/>
      <c r="D36" s="1028"/>
      <c r="E36" s="1028"/>
      <c r="F36" s="1028"/>
      <c r="G36" s="1028"/>
      <c r="H36" s="1028"/>
      <c r="I36" s="1028"/>
      <c r="J36" s="1028"/>
      <c r="K36" s="1028"/>
      <c r="L36" s="1028"/>
      <c r="M36" s="1028"/>
      <c r="N36" s="1028"/>
      <c r="O36" s="1028"/>
      <c r="P36" s="1029"/>
      <c r="Q36" s="1039">
        <v>81</v>
      </c>
      <c r="R36" s="1040"/>
      <c r="S36" s="1040"/>
      <c r="T36" s="1040"/>
      <c r="U36" s="1040"/>
      <c r="V36" s="1040">
        <v>81</v>
      </c>
      <c r="W36" s="1040"/>
      <c r="X36" s="1040"/>
      <c r="Y36" s="1040"/>
      <c r="Z36" s="1040"/>
      <c r="AA36" s="1040" t="s">
        <v>481</v>
      </c>
      <c r="AB36" s="1040"/>
      <c r="AC36" s="1040"/>
      <c r="AD36" s="1040"/>
      <c r="AE36" s="1041"/>
      <c r="AF36" s="1033" t="s">
        <v>110</v>
      </c>
      <c r="AG36" s="1034"/>
      <c r="AH36" s="1034"/>
      <c r="AI36" s="1034"/>
      <c r="AJ36" s="1035"/>
      <c r="AK36" s="976" t="s">
        <v>481</v>
      </c>
      <c r="AL36" s="967"/>
      <c r="AM36" s="967"/>
      <c r="AN36" s="967"/>
      <c r="AO36" s="967"/>
      <c r="AP36" s="967">
        <v>49</v>
      </c>
      <c r="AQ36" s="967"/>
      <c r="AR36" s="967"/>
      <c r="AS36" s="967"/>
      <c r="AT36" s="967"/>
      <c r="AU36" s="967" t="s">
        <v>481</v>
      </c>
      <c r="AV36" s="967"/>
      <c r="AW36" s="967"/>
      <c r="AX36" s="967"/>
      <c r="AY36" s="967"/>
      <c r="AZ36" s="1038" t="s">
        <v>481</v>
      </c>
      <c r="BA36" s="1038"/>
      <c r="BB36" s="1038"/>
      <c r="BC36" s="1038"/>
      <c r="BD36" s="1038"/>
      <c r="BE36" s="1022" t="s">
        <v>383</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5257</v>
      </c>
      <c r="AG63" s="955"/>
      <c r="AH63" s="955"/>
      <c r="AI63" s="955"/>
      <c r="AJ63" s="1020"/>
      <c r="AK63" s="1021"/>
      <c r="AL63" s="959"/>
      <c r="AM63" s="959"/>
      <c r="AN63" s="959"/>
      <c r="AO63" s="959"/>
      <c r="AP63" s="955">
        <f>SUM(AP28:AT62)</f>
        <v>59983</v>
      </c>
      <c r="AQ63" s="955"/>
      <c r="AR63" s="955"/>
      <c r="AS63" s="955"/>
      <c r="AT63" s="955"/>
      <c r="AU63" s="955">
        <f>SUM(AU28:AY62)</f>
        <v>39244</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390</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44</v>
      </c>
      <c r="R68" s="978"/>
      <c r="S68" s="978"/>
      <c r="T68" s="978"/>
      <c r="U68" s="978"/>
      <c r="V68" s="978">
        <v>44</v>
      </c>
      <c r="W68" s="978"/>
      <c r="X68" s="978"/>
      <c r="Y68" s="978"/>
      <c r="Z68" s="978"/>
      <c r="AA68" s="978" t="s">
        <v>481</v>
      </c>
      <c r="AB68" s="978"/>
      <c r="AC68" s="978"/>
      <c r="AD68" s="978"/>
      <c r="AE68" s="978"/>
      <c r="AF68" s="978" t="s">
        <v>481</v>
      </c>
      <c r="AG68" s="978"/>
      <c r="AH68" s="978"/>
      <c r="AI68" s="978"/>
      <c r="AJ68" s="978"/>
      <c r="AK68" s="978">
        <v>20</v>
      </c>
      <c r="AL68" s="978"/>
      <c r="AM68" s="978"/>
      <c r="AN68" s="978"/>
      <c r="AO68" s="978"/>
      <c r="AP68" s="978" t="s">
        <v>481</v>
      </c>
      <c r="AQ68" s="978"/>
      <c r="AR68" s="978"/>
      <c r="AS68" s="978"/>
      <c r="AT68" s="978"/>
      <c r="AU68" s="978" t="s">
        <v>481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57</v>
      </c>
      <c r="R69" s="967"/>
      <c r="S69" s="967"/>
      <c r="T69" s="967"/>
      <c r="U69" s="967"/>
      <c r="V69" s="967">
        <v>56</v>
      </c>
      <c r="W69" s="967"/>
      <c r="X69" s="967"/>
      <c r="Y69" s="967"/>
      <c r="Z69" s="967"/>
      <c r="AA69" s="967">
        <v>1</v>
      </c>
      <c r="AB69" s="967"/>
      <c r="AC69" s="967"/>
      <c r="AD69" s="967"/>
      <c r="AE69" s="967"/>
      <c r="AF69" s="967">
        <v>1</v>
      </c>
      <c r="AG69" s="967"/>
      <c r="AH69" s="967"/>
      <c r="AI69" s="967"/>
      <c r="AJ69" s="967"/>
      <c r="AK69" s="967" t="s">
        <v>481</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135</v>
      </c>
      <c r="R70" s="967"/>
      <c r="S70" s="967"/>
      <c r="T70" s="967"/>
      <c r="U70" s="967"/>
      <c r="V70" s="967">
        <v>135</v>
      </c>
      <c r="W70" s="967"/>
      <c r="X70" s="967"/>
      <c r="Y70" s="967"/>
      <c r="Z70" s="967"/>
      <c r="AA70" s="967">
        <v>0</v>
      </c>
      <c r="AB70" s="967"/>
      <c r="AC70" s="967"/>
      <c r="AD70" s="967"/>
      <c r="AE70" s="967"/>
      <c r="AF70" s="967">
        <v>0</v>
      </c>
      <c r="AG70" s="967"/>
      <c r="AH70" s="967"/>
      <c r="AI70" s="967"/>
      <c r="AJ70" s="967"/>
      <c r="AK70" s="967" t="s">
        <v>481</v>
      </c>
      <c r="AL70" s="967"/>
      <c r="AM70" s="967"/>
      <c r="AN70" s="967"/>
      <c r="AO70" s="967"/>
      <c r="AP70" s="967" t="s">
        <v>481</v>
      </c>
      <c r="AQ70" s="967"/>
      <c r="AR70" s="967"/>
      <c r="AS70" s="967"/>
      <c r="AT70" s="967"/>
      <c r="AU70" s="967" t="s">
        <v>481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98</v>
      </c>
      <c r="R71" s="967"/>
      <c r="S71" s="967"/>
      <c r="T71" s="967"/>
      <c r="U71" s="967"/>
      <c r="V71" s="967">
        <v>98</v>
      </c>
      <c r="W71" s="967"/>
      <c r="X71" s="967"/>
      <c r="Y71" s="967"/>
      <c r="Z71" s="967"/>
      <c r="AA71" s="967" t="s">
        <v>481</v>
      </c>
      <c r="AB71" s="967"/>
      <c r="AC71" s="967"/>
      <c r="AD71" s="967"/>
      <c r="AE71" s="967"/>
      <c r="AF71" s="967" t="s">
        <v>481</v>
      </c>
      <c r="AG71" s="967"/>
      <c r="AH71" s="967"/>
      <c r="AI71" s="967"/>
      <c r="AJ71" s="967"/>
      <c r="AK71" s="967" t="s">
        <v>481</v>
      </c>
      <c r="AL71" s="967"/>
      <c r="AM71" s="967"/>
      <c r="AN71" s="967"/>
      <c r="AO71" s="967"/>
      <c r="AP71" s="967">
        <v>33</v>
      </c>
      <c r="AQ71" s="967"/>
      <c r="AR71" s="967"/>
      <c r="AS71" s="967"/>
      <c r="AT71" s="967"/>
      <c r="AU71" s="967">
        <v>12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266</v>
      </c>
      <c r="R72" s="967"/>
      <c r="S72" s="967"/>
      <c r="T72" s="967"/>
      <c r="U72" s="967"/>
      <c r="V72" s="967">
        <v>266</v>
      </c>
      <c r="W72" s="967"/>
      <c r="X72" s="967"/>
      <c r="Y72" s="967"/>
      <c r="Z72" s="967"/>
      <c r="AA72" s="967" t="s">
        <v>481</v>
      </c>
      <c r="AB72" s="967"/>
      <c r="AC72" s="967"/>
      <c r="AD72" s="967"/>
      <c r="AE72" s="967"/>
      <c r="AF72" s="967" t="s">
        <v>481</v>
      </c>
      <c r="AG72" s="967"/>
      <c r="AH72" s="967"/>
      <c r="AI72" s="967"/>
      <c r="AJ72" s="967"/>
      <c r="AK72" s="967" t="s">
        <v>481</v>
      </c>
      <c r="AL72" s="967"/>
      <c r="AM72" s="967"/>
      <c r="AN72" s="967"/>
      <c r="AO72" s="967"/>
      <c r="AP72" s="967" t="s">
        <v>481</v>
      </c>
      <c r="AQ72" s="967"/>
      <c r="AR72" s="967"/>
      <c r="AS72" s="967"/>
      <c r="AT72" s="967"/>
      <c r="AU72" s="967" t="s">
        <v>481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1</v>
      </c>
      <c r="R73" s="967"/>
      <c r="S73" s="967"/>
      <c r="T73" s="967"/>
      <c r="U73" s="967"/>
      <c r="V73" s="967">
        <v>0</v>
      </c>
      <c r="W73" s="967"/>
      <c r="X73" s="967"/>
      <c r="Y73" s="967"/>
      <c r="Z73" s="967"/>
      <c r="AA73" s="967">
        <v>1</v>
      </c>
      <c r="AB73" s="967"/>
      <c r="AC73" s="967"/>
      <c r="AD73" s="967"/>
      <c r="AE73" s="967"/>
      <c r="AF73" s="967">
        <v>1</v>
      </c>
      <c r="AG73" s="967"/>
      <c r="AH73" s="967"/>
      <c r="AI73" s="967"/>
      <c r="AJ73" s="967"/>
      <c r="AK73" s="967" t="s">
        <v>481</v>
      </c>
      <c r="AL73" s="967"/>
      <c r="AM73" s="967"/>
      <c r="AN73" s="967"/>
      <c r="AO73" s="967"/>
      <c r="AP73" s="967" t="s">
        <v>481</v>
      </c>
      <c r="AQ73" s="967"/>
      <c r="AR73" s="967"/>
      <c r="AS73" s="967"/>
      <c r="AT73" s="967"/>
      <c r="AU73" s="967" t="s">
        <v>481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436</v>
      </c>
      <c r="R74" s="967"/>
      <c r="S74" s="967"/>
      <c r="T74" s="967"/>
      <c r="U74" s="967"/>
      <c r="V74" s="967">
        <v>431</v>
      </c>
      <c r="W74" s="967"/>
      <c r="X74" s="967"/>
      <c r="Y74" s="967"/>
      <c r="Z74" s="967"/>
      <c r="AA74" s="967">
        <f t="shared" ref="AA74" si="3">+Q74-V74</f>
        <v>5</v>
      </c>
      <c r="AB74" s="967"/>
      <c r="AC74" s="967"/>
      <c r="AD74" s="967"/>
      <c r="AE74" s="967"/>
      <c r="AF74" s="967">
        <v>5</v>
      </c>
      <c r="AG74" s="967"/>
      <c r="AH74" s="967"/>
      <c r="AI74" s="967"/>
      <c r="AJ74" s="967"/>
      <c r="AK74" s="967" t="s">
        <v>481</v>
      </c>
      <c r="AL74" s="967"/>
      <c r="AM74" s="967"/>
      <c r="AN74" s="967"/>
      <c r="AO74" s="967"/>
      <c r="AP74" s="967" t="s">
        <v>481</v>
      </c>
      <c r="AQ74" s="967"/>
      <c r="AR74" s="967"/>
      <c r="AS74" s="967"/>
      <c r="AT74" s="967"/>
      <c r="AU74" s="967" t="s">
        <v>481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151415</v>
      </c>
      <c r="R75" s="975"/>
      <c r="S75" s="975"/>
      <c r="T75" s="975"/>
      <c r="U75" s="976"/>
      <c r="V75" s="977">
        <v>148352</v>
      </c>
      <c r="W75" s="975"/>
      <c r="X75" s="975"/>
      <c r="Y75" s="975"/>
      <c r="Z75" s="976"/>
      <c r="AA75" s="967">
        <f t="shared" ref="AA75" si="4">+Q75-V75</f>
        <v>3063</v>
      </c>
      <c r="AB75" s="967"/>
      <c r="AC75" s="967"/>
      <c r="AD75" s="967"/>
      <c r="AE75" s="967"/>
      <c r="AF75" s="977">
        <v>3063</v>
      </c>
      <c r="AG75" s="975"/>
      <c r="AH75" s="975"/>
      <c r="AI75" s="975"/>
      <c r="AJ75" s="976"/>
      <c r="AK75" s="977">
        <v>425</v>
      </c>
      <c r="AL75" s="975"/>
      <c r="AM75" s="975"/>
      <c r="AN75" s="975"/>
      <c r="AO75" s="976"/>
      <c r="AP75" s="977" t="s">
        <v>481</v>
      </c>
      <c r="AQ75" s="975"/>
      <c r="AR75" s="975"/>
      <c r="AS75" s="975"/>
      <c r="AT75" s="976"/>
      <c r="AU75" s="977" t="s">
        <v>481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5</v>
      </c>
      <c r="R76" s="975"/>
      <c r="S76" s="975"/>
      <c r="T76" s="975"/>
      <c r="U76" s="976"/>
      <c r="V76" s="977">
        <v>1</v>
      </c>
      <c r="W76" s="975"/>
      <c r="X76" s="975"/>
      <c r="Y76" s="975"/>
      <c r="Z76" s="976"/>
      <c r="AA76" s="977">
        <v>4</v>
      </c>
      <c r="AB76" s="975"/>
      <c r="AC76" s="975"/>
      <c r="AD76" s="975"/>
      <c r="AE76" s="976"/>
      <c r="AF76" s="977">
        <v>4</v>
      </c>
      <c r="AG76" s="975"/>
      <c r="AH76" s="975"/>
      <c r="AI76" s="975"/>
      <c r="AJ76" s="976"/>
      <c r="AK76" s="967" t="s">
        <v>481</v>
      </c>
      <c r="AL76" s="967"/>
      <c r="AM76" s="967"/>
      <c r="AN76" s="967"/>
      <c r="AO76" s="967"/>
      <c r="AP76" s="977" t="s">
        <v>481</v>
      </c>
      <c r="AQ76" s="975"/>
      <c r="AR76" s="975"/>
      <c r="AS76" s="975"/>
      <c r="AT76" s="976"/>
      <c r="AU76" s="977" t="s">
        <v>481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3074</v>
      </c>
      <c r="AG88" s="955"/>
      <c r="AH88" s="955"/>
      <c r="AI88" s="955"/>
      <c r="AJ88" s="955"/>
      <c r="AK88" s="959"/>
      <c r="AL88" s="959"/>
      <c r="AM88" s="959"/>
      <c r="AN88" s="959"/>
      <c r="AO88" s="959"/>
      <c r="AP88" s="955">
        <f t="shared" ref="AP88" si="5">+SUM(AP68:AT87)</f>
        <v>33</v>
      </c>
      <c r="AQ88" s="955"/>
      <c r="AR88" s="955"/>
      <c r="AS88" s="955"/>
      <c r="AT88" s="955"/>
      <c r="AU88" s="955">
        <f t="shared" ref="AU88" si="6">+SUM(AU68:AY87)</f>
        <v>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49</v>
      </c>
      <c r="CS102" s="947"/>
      <c r="CT102" s="947"/>
      <c r="CU102" s="947"/>
      <c r="CV102" s="948"/>
      <c r="CW102" s="946">
        <f t="shared" ref="CW102" si="7">SUM(CW7:DA88)</f>
        <v>136</v>
      </c>
      <c r="CX102" s="947"/>
      <c r="CY102" s="947"/>
      <c r="CZ102" s="947"/>
      <c r="DA102" s="948"/>
      <c r="DB102" s="946">
        <f t="shared" ref="DB102" si="8">SUM(DB7:DF88)</f>
        <v>171</v>
      </c>
      <c r="DC102" s="947"/>
      <c r="DD102" s="947"/>
      <c r="DE102" s="947"/>
      <c r="DF102" s="948"/>
      <c r="DG102" s="946">
        <f t="shared" ref="DG102" si="9">SUM(DG7:DK88)</f>
        <v>314</v>
      </c>
      <c r="DH102" s="947"/>
      <c r="DI102" s="947"/>
      <c r="DJ102" s="947"/>
      <c r="DK102" s="948"/>
      <c r="DL102" s="946">
        <f t="shared" ref="DL102" si="10">SUM(DL7:DP88)</f>
        <v>20</v>
      </c>
      <c r="DM102" s="947"/>
      <c r="DN102" s="947"/>
      <c r="DO102" s="947"/>
      <c r="DP102" s="948"/>
      <c r="DQ102" s="946">
        <f t="shared" ref="DQ102" si="11">SUM(DQ7:DU88)</f>
        <v>314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283</v>
      </c>
      <c r="AG109" s="888"/>
      <c r="AH109" s="888"/>
      <c r="AI109" s="888"/>
      <c r="AJ109" s="889"/>
      <c r="AK109" s="890" t="s">
        <v>282</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283</v>
      </c>
      <c r="BW109" s="888"/>
      <c r="BX109" s="888"/>
      <c r="BY109" s="888"/>
      <c r="BZ109" s="889"/>
      <c r="CA109" s="890" t="s">
        <v>282</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283</v>
      </c>
      <c r="DM109" s="888"/>
      <c r="DN109" s="888"/>
      <c r="DO109" s="888"/>
      <c r="DP109" s="889"/>
      <c r="DQ109" s="890" t="s">
        <v>282</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6647448</v>
      </c>
      <c r="AB110" s="873"/>
      <c r="AC110" s="873"/>
      <c r="AD110" s="873"/>
      <c r="AE110" s="874"/>
      <c r="AF110" s="875">
        <v>6528605</v>
      </c>
      <c r="AG110" s="873"/>
      <c r="AH110" s="873"/>
      <c r="AI110" s="873"/>
      <c r="AJ110" s="874"/>
      <c r="AK110" s="875">
        <v>6544768</v>
      </c>
      <c r="AL110" s="873"/>
      <c r="AM110" s="873"/>
      <c r="AN110" s="873"/>
      <c r="AO110" s="874"/>
      <c r="AP110" s="876">
        <v>32.4</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70660402</v>
      </c>
      <c r="BR110" s="800"/>
      <c r="BS110" s="800"/>
      <c r="BT110" s="800"/>
      <c r="BU110" s="800"/>
      <c r="BV110" s="800">
        <v>68823572</v>
      </c>
      <c r="BW110" s="800"/>
      <c r="BX110" s="800"/>
      <c r="BY110" s="800"/>
      <c r="BZ110" s="800"/>
      <c r="CA110" s="800">
        <v>66589293</v>
      </c>
      <c r="CB110" s="800"/>
      <c r="CC110" s="800"/>
      <c r="CD110" s="800"/>
      <c r="CE110" s="800"/>
      <c r="CF110" s="861">
        <v>329.7</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407</v>
      </c>
      <c r="AB111" s="909"/>
      <c r="AC111" s="909"/>
      <c r="AD111" s="909"/>
      <c r="AE111" s="910"/>
      <c r="AF111" s="911" t="s">
        <v>407</v>
      </c>
      <c r="AG111" s="909"/>
      <c r="AH111" s="909"/>
      <c r="AI111" s="909"/>
      <c r="AJ111" s="910"/>
      <c r="AK111" s="911" t="s">
        <v>407</v>
      </c>
      <c r="AL111" s="909"/>
      <c r="AM111" s="909"/>
      <c r="AN111" s="909"/>
      <c r="AO111" s="910"/>
      <c r="AP111" s="912" t="s">
        <v>407</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2178010</v>
      </c>
      <c r="BR111" s="771"/>
      <c r="BS111" s="771"/>
      <c r="BT111" s="771"/>
      <c r="BU111" s="771"/>
      <c r="BV111" s="771">
        <v>1847119</v>
      </c>
      <c r="BW111" s="771"/>
      <c r="BX111" s="771"/>
      <c r="BY111" s="771"/>
      <c r="BZ111" s="771"/>
      <c r="CA111" s="771">
        <v>1658570</v>
      </c>
      <c r="CB111" s="771"/>
      <c r="CC111" s="771"/>
      <c r="CD111" s="771"/>
      <c r="CE111" s="771"/>
      <c r="CF111" s="848">
        <v>8.1999999999999993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40722243</v>
      </c>
      <c r="BR112" s="771"/>
      <c r="BS112" s="771"/>
      <c r="BT112" s="771"/>
      <c r="BU112" s="771"/>
      <c r="BV112" s="771">
        <v>40291429</v>
      </c>
      <c r="BW112" s="771"/>
      <c r="BX112" s="771"/>
      <c r="BY112" s="771"/>
      <c r="BZ112" s="771"/>
      <c r="CA112" s="771">
        <v>39244550</v>
      </c>
      <c r="CB112" s="771"/>
      <c r="CC112" s="771"/>
      <c r="CD112" s="771"/>
      <c r="CE112" s="771"/>
      <c r="CF112" s="848">
        <v>194.3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2403368</v>
      </c>
      <c r="AB113" s="909"/>
      <c r="AC113" s="909"/>
      <c r="AD113" s="909"/>
      <c r="AE113" s="910"/>
      <c r="AF113" s="911">
        <v>2424534</v>
      </c>
      <c r="AG113" s="909"/>
      <c r="AH113" s="909"/>
      <c r="AI113" s="909"/>
      <c r="AJ113" s="910"/>
      <c r="AK113" s="911">
        <v>2516960</v>
      </c>
      <c r="AL113" s="909"/>
      <c r="AM113" s="909"/>
      <c r="AN113" s="909"/>
      <c r="AO113" s="910"/>
      <c r="AP113" s="912">
        <v>12.5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20395</v>
      </c>
      <c r="BR113" s="771"/>
      <c r="BS113" s="771"/>
      <c r="BT113" s="771"/>
      <c r="BU113" s="771"/>
      <c r="BV113" s="771">
        <v>17071</v>
      </c>
      <c r="BW113" s="771"/>
      <c r="BX113" s="771"/>
      <c r="BY113" s="771"/>
      <c r="BZ113" s="771"/>
      <c r="CA113" s="771">
        <v>12402</v>
      </c>
      <c r="CB113" s="771"/>
      <c r="CC113" s="771"/>
      <c r="CD113" s="771"/>
      <c r="CE113" s="771"/>
      <c r="CF113" s="848">
        <v>0.1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3243</v>
      </c>
      <c r="AB114" s="784"/>
      <c r="AC114" s="784"/>
      <c r="AD114" s="784"/>
      <c r="AE114" s="785"/>
      <c r="AF114" s="786">
        <v>3245</v>
      </c>
      <c r="AG114" s="784"/>
      <c r="AH114" s="784"/>
      <c r="AI114" s="784"/>
      <c r="AJ114" s="785"/>
      <c r="AK114" s="786">
        <v>1954</v>
      </c>
      <c r="AL114" s="784"/>
      <c r="AM114" s="784"/>
      <c r="AN114" s="784"/>
      <c r="AO114" s="785"/>
      <c r="AP114" s="754">
        <v>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5189718</v>
      </c>
      <c r="BR114" s="771"/>
      <c r="BS114" s="771"/>
      <c r="BT114" s="771"/>
      <c r="BU114" s="771"/>
      <c r="BV114" s="771">
        <v>4677188</v>
      </c>
      <c r="BW114" s="771"/>
      <c r="BX114" s="771"/>
      <c r="BY114" s="771"/>
      <c r="BZ114" s="771"/>
      <c r="CA114" s="771">
        <v>4472894</v>
      </c>
      <c r="CB114" s="771"/>
      <c r="CC114" s="771"/>
      <c r="CD114" s="771"/>
      <c r="CE114" s="771"/>
      <c r="CF114" s="848">
        <v>22.1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58795</v>
      </c>
      <c r="AB115" s="909"/>
      <c r="AC115" s="909"/>
      <c r="AD115" s="909"/>
      <c r="AE115" s="910"/>
      <c r="AF115" s="911">
        <v>56839</v>
      </c>
      <c r="AG115" s="909"/>
      <c r="AH115" s="909"/>
      <c r="AI115" s="909"/>
      <c r="AJ115" s="910"/>
      <c r="AK115" s="911">
        <v>29708</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447136</v>
      </c>
      <c r="BR115" s="771"/>
      <c r="BS115" s="771"/>
      <c r="BT115" s="771"/>
      <c r="BU115" s="771"/>
      <c r="BV115" s="771">
        <v>4824</v>
      </c>
      <c r="BW115" s="771"/>
      <c r="BX115" s="771"/>
      <c r="BY115" s="771"/>
      <c r="BZ115" s="771"/>
      <c r="CA115" s="771">
        <v>313981</v>
      </c>
      <c r="CB115" s="771"/>
      <c r="CC115" s="771"/>
      <c r="CD115" s="771"/>
      <c r="CE115" s="771"/>
      <c r="CF115" s="848">
        <v>1.6</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1897332</v>
      </c>
      <c r="DH115" s="784"/>
      <c r="DI115" s="784"/>
      <c r="DJ115" s="784"/>
      <c r="DK115" s="785"/>
      <c r="DL115" s="786">
        <v>1628976</v>
      </c>
      <c r="DM115" s="784"/>
      <c r="DN115" s="784"/>
      <c r="DO115" s="784"/>
      <c r="DP115" s="785"/>
      <c r="DQ115" s="786">
        <v>1476338</v>
      </c>
      <c r="DR115" s="784"/>
      <c r="DS115" s="784"/>
      <c r="DT115" s="784"/>
      <c r="DU115" s="785"/>
      <c r="DV115" s="754">
        <v>7.3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53</v>
      </c>
      <c r="AB116" s="784"/>
      <c r="AC116" s="784"/>
      <c r="AD116" s="784"/>
      <c r="AE116" s="785"/>
      <c r="AF116" s="786">
        <v>132</v>
      </c>
      <c r="AG116" s="784"/>
      <c r="AH116" s="784"/>
      <c r="AI116" s="784"/>
      <c r="AJ116" s="785"/>
      <c r="AK116" s="786">
        <v>400</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256438</v>
      </c>
      <c r="DH116" s="784"/>
      <c r="DI116" s="784"/>
      <c r="DJ116" s="784"/>
      <c r="DK116" s="785"/>
      <c r="DL116" s="786">
        <v>218143</v>
      </c>
      <c r="DM116" s="784"/>
      <c r="DN116" s="784"/>
      <c r="DO116" s="784"/>
      <c r="DP116" s="785"/>
      <c r="DQ116" s="786">
        <v>182232</v>
      </c>
      <c r="DR116" s="784"/>
      <c r="DS116" s="784"/>
      <c r="DT116" s="784"/>
      <c r="DU116" s="785"/>
      <c r="DV116" s="754">
        <v>0.9</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9112907</v>
      </c>
      <c r="AB117" s="895"/>
      <c r="AC117" s="895"/>
      <c r="AD117" s="895"/>
      <c r="AE117" s="896"/>
      <c r="AF117" s="898">
        <v>9013355</v>
      </c>
      <c r="AG117" s="895"/>
      <c r="AH117" s="895"/>
      <c r="AI117" s="895"/>
      <c r="AJ117" s="896"/>
      <c r="AK117" s="898">
        <v>9093790</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283</v>
      </c>
      <c r="AG118" s="888"/>
      <c r="AH118" s="888"/>
      <c r="AI118" s="888"/>
      <c r="AJ118" s="889"/>
      <c r="AK118" s="890" t="s">
        <v>282</v>
      </c>
      <c r="AL118" s="888"/>
      <c r="AM118" s="888"/>
      <c r="AN118" s="888"/>
      <c r="AO118" s="889"/>
      <c r="AP118" s="891" t="s">
        <v>401</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431</v>
      </c>
      <c r="BP118" s="838"/>
      <c r="BQ118" s="857">
        <v>119217904</v>
      </c>
      <c r="BR118" s="858"/>
      <c r="BS118" s="858"/>
      <c r="BT118" s="858"/>
      <c r="BU118" s="858"/>
      <c r="BV118" s="858">
        <v>115661203</v>
      </c>
      <c r="BW118" s="858"/>
      <c r="BX118" s="858"/>
      <c r="BY118" s="858"/>
      <c r="BZ118" s="858"/>
      <c r="CA118" s="858">
        <v>112291690</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4207553</v>
      </c>
      <c r="BR119" s="800"/>
      <c r="BS119" s="800"/>
      <c r="BT119" s="800"/>
      <c r="BU119" s="800"/>
      <c r="BV119" s="800">
        <v>4649956</v>
      </c>
      <c r="BW119" s="800"/>
      <c r="BX119" s="800"/>
      <c r="BY119" s="800"/>
      <c r="BZ119" s="800"/>
      <c r="CA119" s="800">
        <v>4974401</v>
      </c>
      <c r="CB119" s="800"/>
      <c r="CC119" s="800"/>
      <c r="CD119" s="800"/>
      <c r="CE119" s="800"/>
      <c r="CF119" s="861">
        <v>24.6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24240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15593018</v>
      </c>
      <c r="BR120" s="771"/>
      <c r="BS120" s="771"/>
      <c r="BT120" s="771"/>
      <c r="BU120" s="771"/>
      <c r="BV120" s="771">
        <v>14250986</v>
      </c>
      <c r="BW120" s="771"/>
      <c r="BX120" s="771"/>
      <c r="BY120" s="771"/>
      <c r="BZ120" s="771"/>
      <c r="CA120" s="771">
        <v>14377319</v>
      </c>
      <c r="CB120" s="771"/>
      <c r="CC120" s="771"/>
      <c r="CD120" s="771"/>
      <c r="CE120" s="771"/>
      <c r="CF120" s="848">
        <v>71.2</v>
      </c>
      <c r="CG120" s="849"/>
      <c r="CH120" s="849"/>
      <c r="CI120" s="849"/>
      <c r="CJ120" s="849"/>
      <c r="CK120" s="850" t="s">
        <v>437</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34592436</v>
      </c>
      <c r="DH120" s="800"/>
      <c r="DI120" s="800"/>
      <c r="DJ120" s="800"/>
      <c r="DK120" s="800"/>
      <c r="DL120" s="800">
        <v>34089219</v>
      </c>
      <c r="DM120" s="800"/>
      <c r="DN120" s="800"/>
      <c r="DO120" s="800"/>
      <c r="DP120" s="800"/>
      <c r="DQ120" s="800">
        <v>33504248</v>
      </c>
      <c r="DR120" s="800"/>
      <c r="DS120" s="800"/>
      <c r="DT120" s="800"/>
      <c r="DU120" s="800"/>
      <c r="DV120" s="801">
        <v>165.9</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61034495</v>
      </c>
      <c r="BR121" s="858"/>
      <c r="BS121" s="858"/>
      <c r="BT121" s="858"/>
      <c r="BU121" s="858"/>
      <c r="BV121" s="858">
        <v>59943065</v>
      </c>
      <c r="BW121" s="858"/>
      <c r="BX121" s="858"/>
      <c r="BY121" s="858"/>
      <c r="BZ121" s="858"/>
      <c r="CA121" s="858">
        <v>58832346</v>
      </c>
      <c r="CB121" s="858"/>
      <c r="CC121" s="858"/>
      <c r="CD121" s="858"/>
      <c r="CE121" s="858"/>
      <c r="CF121" s="859">
        <v>291.3</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3010632</v>
      </c>
      <c r="DH121" s="771"/>
      <c r="DI121" s="771"/>
      <c r="DJ121" s="771"/>
      <c r="DK121" s="771"/>
      <c r="DL121" s="771">
        <v>3159087</v>
      </c>
      <c r="DM121" s="771"/>
      <c r="DN121" s="771"/>
      <c r="DO121" s="771"/>
      <c r="DP121" s="771"/>
      <c r="DQ121" s="771">
        <v>2838063</v>
      </c>
      <c r="DR121" s="771"/>
      <c r="DS121" s="771"/>
      <c r="DT121" s="771"/>
      <c r="DU121" s="771"/>
      <c r="DV121" s="823">
        <v>14.1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440</v>
      </c>
      <c r="BP122" s="838"/>
      <c r="BQ122" s="839">
        <v>80835066</v>
      </c>
      <c r="BR122" s="840"/>
      <c r="BS122" s="840"/>
      <c r="BT122" s="840"/>
      <c r="BU122" s="840"/>
      <c r="BV122" s="840">
        <v>78844007</v>
      </c>
      <c r="BW122" s="840"/>
      <c r="BX122" s="840"/>
      <c r="BY122" s="840"/>
      <c r="BZ122" s="840"/>
      <c r="CA122" s="840">
        <v>78184066</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2720805</v>
      </c>
      <c r="DH122" s="771"/>
      <c r="DI122" s="771"/>
      <c r="DJ122" s="771"/>
      <c r="DK122" s="771"/>
      <c r="DL122" s="771">
        <v>2655195</v>
      </c>
      <c r="DM122" s="771"/>
      <c r="DN122" s="771"/>
      <c r="DO122" s="771"/>
      <c r="DP122" s="771"/>
      <c r="DQ122" s="771">
        <v>2534854</v>
      </c>
      <c r="DR122" s="771"/>
      <c r="DS122" s="771"/>
      <c r="DT122" s="771"/>
      <c r="DU122" s="771"/>
      <c r="DV122" s="823">
        <v>12.6</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34025</v>
      </c>
      <c r="AB123" s="784"/>
      <c r="AC123" s="784"/>
      <c r="AD123" s="784"/>
      <c r="AE123" s="785"/>
      <c r="AF123" s="786">
        <v>32372</v>
      </c>
      <c r="AG123" s="784"/>
      <c r="AH123" s="784"/>
      <c r="AI123" s="784"/>
      <c r="AJ123" s="785"/>
      <c r="AK123" s="786">
        <v>29708</v>
      </c>
      <c r="AL123" s="784"/>
      <c r="AM123" s="784"/>
      <c r="AN123" s="784"/>
      <c r="AO123" s="785"/>
      <c r="AP123" s="754">
        <v>0.1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190.3</v>
      </c>
      <c r="BR123" s="832"/>
      <c r="BS123" s="832"/>
      <c r="BT123" s="832"/>
      <c r="BU123" s="832"/>
      <c r="BV123" s="832">
        <v>186.2</v>
      </c>
      <c r="BW123" s="832"/>
      <c r="BX123" s="832"/>
      <c r="BY123" s="832"/>
      <c r="BZ123" s="832"/>
      <c r="CA123" s="832">
        <v>168.8</v>
      </c>
      <c r="CB123" s="832"/>
      <c r="CC123" s="832"/>
      <c r="CD123" s="832"/>
      <c r="CE123" s="832"/>
      <c r="CF123" s="730"/>
      <c r="CG123" s="731"/>
      <c r="CH123" s="731"/>
      <c r="CI123" s="731"/>
      <c r="CJ123" s="833"/>
      <c r="CK123" s="851"/>
      <c r="CL123" s="812"/>
      <c r="CM123" s="812"/>
      <c r="CN123" s="812"/>
      <c r="CO123" s="813"/>
      <c r="CP123" s="828" t="s">
        <v>443</v>
      </c>
      <c r="CQ123" s="829"/>
      <c r="CR123" s="829"/>
      <c r="CS123" s="829"/>
      <c r="CT123" s="829"/>
      <c r="CU123" s="829"/>
      <c r="CV123" s="829"/>
      <c r="CW123" s="829"/>
      <c r="CX123" s="829"/>
      <c r="CY123" s="829"/>
      <c r="CZ123" s="829"/>
      <c r="DA123" s="829"/>
      <c r="DB123" s="829"/>
      <c r="DC123" s="829"/>
      <c r="DD123" s="829"/>
      <c r="DE123" s="829"/>
      <c r="DF123" s="830"/>
      <c r="DG123" s="783">
        <v>238987</v>
      </c>
      <c r="DH123" s="784"/>
      <c r="DI123" s="784"/>
      <c r="DJ123" s="784"/>
      <c r="DK123" s="785"/>
      <c r="DL123" s="786">
        <v>224825</v>
      </c>
      <c r="DM123" s="784"/>
      <c r="DN123" s="784"/>
      <c r="DO123" s="784"/>
      <c r="DP123" s="785"/>
      <c r="DQ123" s="786">
        <v>214088</v>
      </c>
      <c r="DR123" s="784"/>
      <c r="DS123" s="784"/>
      <c r="DT123" s="784"/>
      <c r="DU123" s="785"/>
      <c r="DV123" s="754">
        <v>1.1000000000000001</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159383</v>
      </c>
      <c r="DH124" s="717"/>
      <c r="DI124" s="717"/>
      <c r="DJ124" s="717"/>
      <c r="DK124" s="718"/>
      <c r="DL124" s="719">
        <v>163103</v>
      </c>
      <c r="DM124" s="717"/>
      <c r="DN124" s="717"/>
      <c r="DO124" s="717"/>
      <c r="DP124" s="718"/>
      <c r="DQ124" s="719">
        <v>153297</v>
      </c>
      <c r="DR124" s="717"/>
      <c r="DS124" s="717"/>
      <c r="DT124" s="717"/>
      <c r="DU124" s="718"/>
      <c r="DV124" s="807">
        <v>0.8</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24770</v>
      </c>
      <c r="AB126" s="784"/>
      <c r="AC126" s="784"/>
      <c r="AD126" s="784"/>
      <c r="AE126" s="785"/>
      <c r="AF126" s="786">
        <v>24467</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443226</v>
      </c>
      <c r="DH126" s="771"/>
      <c r="DI126" s="771"/>
      <c r="DJ126" s="771"/>
      <c r="DK126" s="771"/>
      <c r="DL126" s="771">
        <v>1932</v>
      </c>
      <c r="DM126" s="771"/>
      <c r="DN126" s="771"/>
      <c r="DO126" s="771"/>
      <c r="DP126" s="771"/>
      <c r="DQ126" s="771">
        <v>312035</v>
      </c>
      <c r="DR126" s="771"/>
      <c r="DS126" s="771"/>
      <c r="DT126" s="771"/>
      <c r="DU126" s="771"/>
      <c r="DV126" s="823">
        <v>1.5</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12.08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3910</v>
      </c>
      <c r="DH127" s="820"/>
      <c r="DI127" s="820"/>
      <c r="DJ127" s="820"/>
      <c r="DK127" s="820"/>
      <c r="DL127" s="820">
        <v>2892</v>
      </c>
      <c r="DM127" s="820"/>
      <c r="DN127" s="820"/>
      <c r="DO127" s="820"/>
      <c r="DP127" s="820"/>
      <c r="DQ127" s="820">
        <v>1946</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1051183</v>
      </c>
      <c r="AB128" s="724"/>
      <c r="AC128" s="724"/>
      <c r="AD128" s="724"/>
      <c r="AE128" s="725"/>
      <c r="AF128" s="726">
        <v>1074553</v>
      </c>
      <c r="AG128" s="724"/>
      <c r="AH128" s="724"/>
      <c r="AI128" s="724"/>
      <c r="AJ128" s="725"/>
      <c r="AK128" s="726">
        <v>1064330</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459</v>
      </c>
      <c r="BG128" s="791"/>
      <c r="BH128" s="791"/>
      <c r="BI128" s="791"/>
      <c r="BJ128" s="791"/>
      <c r="BK128" s="791"/>
      <c r="BL128" s="792"/>
      <c r="BM128" s="790">
        <v>17.079999999999998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24968905</v>
      </c>
      <c r="AB129" s="784"/>
      <c r="AC129" s="784"/>
      <c r="AD129" s="784"/>
      <c r="AE129" s="785"/>
      <c r="AF129" s="786">
        <v>24719785</v>
      </c>
      <c r="AG129" s="784"/>
      <c r="AH129" s="784"/>
      <c r="AI129" s="784"/>
      <c r="AJ129" s="785"/>
      <c r="AK129" s="786">
        <v>25015211</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4809633</v>
      </c>
      <c r="AB130" s="784"/>
      <c r="AC130" s="784"/>
      <c r="AD130" s="784"/>
      <c r="AE130" s="785"/>
      <c r="AF130" s="786">
        <v>4954071</v>
      </c>
      <c r="AG130" s="784"/>
      <c r="AH130" s="784"/>
      <c r="AI130" s="784"/>
      <c r="AJ130" s="785"/>
      <c r="AK130" s="786">
        <v>4819922</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168.8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20159272</v>
      </c>
      <c r="AB131" s="717"/>
      <c r="AC131" s="717"/>
      <c r="AD131" s="717"/>
      <c r="AE131" s="718"/>
      <c r="AF131" s="719">
        <v>19765714</v>
      </c>
      <c r="AG131" s="717"/>
      <c r="AH131" s="717"/>
      <c r="AI131" s="717"/>
      <c r="AJ131" s="718"/>
      <c r="AK131" s="719">
        <v>20195289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16.13198787</v>
      </c>
      <c r="AB132" s="740"/>
      <c r="AC132" s="740"/>
      <c r="AD132" s="740"/>
      <c r="AE132" s="741"/>
      <c r="AF132" s="742">
        <v>15.100547219999999</v>
      </c>
      <c r="AG132" s="740"/>
      <c r="AH132" s="740"/>
      <c r="AI132" s="740"/>
      <c r="AJ132" s="741"/>
      <c r="AK132" s="742">
        <v>15.8925067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17.2</v>
      </c>
      <c r="AB133" s="749"/>
      <c r="AC133" s="749"/>
      <c r="AD133" s="749"/>
      <c r="AE133" s="750"/>
      <c r="AF133" s="748">
        <v>16.100000000000001</v>
      </c>
      <c r="AG133" s="749"/>
      <c r="AH133" s="749"/>
      <c r="AI133" s="749"/>
      <c r="AJ133" s="750"/>
      <c r="AK133" s="748">
        <v>15.7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election activeCell="AC51" sqref="AC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5513530</v>
      </c>
      <c r="L9" s="264">
        <v>50782</v>
      </c>
      <c r="M9" s="265">
        <v>56521</v>
      </c>
      <c r="N9" s="266">
        <v>-10.199999999999999</v>
      </c>
    </row>
    <row r="10" spans="1:16">
      <c r="A10" s="248"/>
      <c r="B10" s="244"/>
      <c r="C10" s="244"/>
      <c r="D10" s="244"/>
      <c r="E10" s="244"/>
      <c r="F10" s="244"/>
      <c r="G10" s="1133" t="s">
        <v>477</v>
      </c>
      <c r="H10" s="1134"/>
      <c r="I10" s="1134"/>
      <c r="J10" s="1135"/>
      <c r="K10" s="267">
        <v>908937</v>
      </c>
      <c r="L10" s="268">
        <v>8372</v>
      </c>
      <c r="M10" s="269">
        <v>5094</v>
      </c>
      <c r="N10" s="270">
        <v>64.400000000000006</v>
      </c>
    </row>
    <row r="11" spans="1:16" ht="13.5" customHeight="1">
      <c r="A11" s="248"/>
      <c r="B11" s="244"/>
      <c r="C11" s="244"/>
      <c r="D11" s="244"/>
      <c r="E11" s="244"/>
      <c r="F11" s="244"/>
      <c r="G11" s="1133" t="s">
        <v>478</v>
      </c>
      <c r="H11" s="1134"/>
      <c r="I11" s="1134"/>
      <c r="J11" s="1135"/>
      <c r="K11" s="267">
        <v>59712</v>
      </c>
      <c r="L11" s="268">
        <v>550</v>
      </c>
      <c r="M11" s="269">
        <v>3978</v>
      </c>
      <c r="N11" s="270">
        <v>-86.2</v>
      </c>
    </row>
    <row r="12" spans="1:16" ht="13.5" customHeight="1">
      <c r="A12" s="248"/>
      <c r="B12" s="244"/>
      <c r="C12" s="244"/>
      <c r="D12" s="244"/>
      <c r="E12" s="244"/>
      <c r="F12" s="244"/>
      <c r="G12" s="1133" t="s">
        <v>479</v>
      </c>
      <c r="H12" s="1134"/>
      <c r="I12" s="1134"/>
      <c r="J12" s="1135"/>
      <c r="K12" s="267">
        <v>171837</v>
      </c>
      <c r="L12" s="268">
        <v>1583</v>
      </c>
      <c r="M12" s="269">
        <v>1244</v>
      </c>
      <c r="N12" s="270">
        <v>27.3</v>
      </c>
    </row>
    <row r="13" spans="1:16" ht="13.5" customHeight="1">
      <c r="A13" s="248"/>
      <c r="B13" s="244"/>
      <c r="C13" s="244"/>
      <c r="D13" s="244"/>
      <c r="E13" s="244"/>
      <c r="F13" s="244"/>
      <c r="G13" s="1133" t="s">
        <v>480</v>
      </c>
      <c r="H13" s="1134"/>
      <c r="I13" s="1134"/>
      <c r="J13" s="1135"/>
      <c r="K13" s="267" t="s">
        <v>481</v>
      </c>
      <c r="L13" s="268" t="s">
        <v>481</v>
      </c>
      <c r="M13" s="269">
        <v>18</v>
      </c>
      <c r="N13" s="270" t="s">
        <v>481</v>
      </c>
    </row>
    <row r="14" spans="1:16" ht="13.5" customHeight="1">
      <c r="A14" s="248"/>
      <c r="B14" s="244"/>
      <c r="C14" s="244"/>
      <c r="D14" s="244"/>
      <c r="E14" s="244"/>
      <c r="F14" s="244"/>
      <c r="G14" s="1133" t="s">
        <v>482</v>
      </c>
      <c r="H14" s="1134"/>
      <c r="I14" s="1134"/>
      <c r="J14" s="1135"/>
      <c r="K14" s="267">
        <v>164791</v>
      </c>
      <c r="L14" s="268">
        <v>1518</v>
      </c>
      <c r="M14" s="269">
        <v>2228</v>
      </c>
      <c r="N14" s="270">
        <v>-31.9</v>
      </c>
    </row>
    <row r="15" spans="1:16" ht="13.5" customHeight="1">
      <c r="A15" s="248"/>
      <c r="B15" s="244"/>
      <c r="C15" s="244"/>
      <c r="D15" s="244"/>
      <c r="E15" s="244"/>
      <c r="F15" s="244"/>
      <c r="G15" s="1133" t="s">
        <v>483</v>
      </c>
      <c r="H15" s="1134"/>
      <c r="I15" s="1134"/>
      <c r="J15" s="1135"/>
      <c r="K15" s="267">
        <v>88061</v>
      </c>
      <c r="L15" s="268">
        <v>811</v>
      </c>
      <c r="M15" s="269">
        <v>1508</v>
      </c>
      <c r="N15" s="270">
        <v>-46.2</v>
      </c>
    </row>
    <row r="16" spans="1:16">
      <c r="A16" s="248"/>
      <c r="B16" s="244"/>
      <c r="C16" s="244"/>
      <c r="D16" s="244"/>
      <c r="E16" s="244"/>
      <c r="F16" s="244"/>
      <c r="G16" s="1136" t="s">
        <v>484</v>
      </c>
      <c r="H16" s="1137"/>
      <c r="I16" s="1137"/>
      <c r="J16" s="1138"/>
      <c r="K16" s="268">
        <v>-413882</v>
      </c>
      <c r="L16" s="268">
        <v>-3812</v>
      </c>
      <c r="M16" s="269">
        <v>-5476</v>
      </c>
      <c r="N16" s="270">
        <v>-30.4</v>
      </c>
    </row>
    <row r="17" spans="1:16">
      <c r="A17" s="248"/>
      <c r="B17" s="244"/>
      <c r="C17" s="244"/>
      <c r="D17" s="244"/>
      <c r="E17" s="244"/>
      <c r="F17" s="244"/>
      <c r="G17" s="1136" t="s">
        <v>166</v>
      </c>
      <c r="H17" s="1137"/>
      <c r="I17" s="1137"/>
      <c r="J17" s="1138"/>
      <c r="K17" s="268">
        <v>6492986</v>
      </c>
      <c r="L17" s="268">
        <v>59803</v>
      </c>
      <c r="M17" s="269">
        <v>65114</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6.26</v>
      </c>
      <c r="L21" s="281">
        <v>6.38</v>
      </c>
      <c r="M21" s="282">
        <v>-0.12</v>
      </c>
      <c r="N21" s="249"/>
      <c r="O21" s="283"/>
      <c r="P21" s="279"/>
    </row>
    <row r="22" spans="1:16" s="284" customFormat="1">
      <c r="A22" s="279"/>
      <c r="B22" s="249"/>
      <c r="C22" s="249"/>
      <c r="D22" s="249"/>
      <c r="E22" s="249"/>
      <c r="F22" s="249"/>
      <c r="G22" s="1130" t="s">
        <v>490</v>
      </c>
      <c r="H22" s="1131"/>
      <c r="I22" s="1131"/>
      <c r="J22" s="1132"/>
      <c r="K22" s="285">
        <v>97.9</v>
      </c>
      <c r="L22" s="286">
        <v>99.8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494</v>
      </c>
      <c r="H32" s="1122"/>
      <c r="I32" s="1122"/>
      <c r="J32" s="1123"/>
      <c r="K32" s="294">
        <v>6544768</v>
      </c>
      <c r="L32" s="294">
        <v>60280</v>
      </c>
      <c r="M32" s="295">
        <v>35579</v>
      </c>
      <c r="N32" s="296">
        <v>69.400000000000006</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v>9</v>
      </c>
      <c r="N34" s="296" t="s">
        <v>481</v>
      </c>
    </row>
    <row r="35" spans="1:16" ht="27" customHeight="1">
      <c r="A35" s="248"/>
      <c r="B35" s="244"/>
      <c r="C35" s="244"/>
      <c r="D35" s="244"/>
      <c r="E35" s="244"/>
      <c r="F35" s="244"/>
      <c r="G35" s="1121" t="s">
        <v>497</v>
      </c>
      <c r="H35" s="1122"/>
      <c r="I35" s="1122"/>
      <c r="J35" s="1123"/>
      <c r="K35" s="294">
        <v>2516960</v>
      </c>
      <c r="L35" s="294">
        <v>23182</v>
      </c>
      <c r="M35" s="295">
        <v>12310</v>
      </c>
      <c r="N35" s="296">
        <v>88.3</v>
      </c>
    </row>
    <row r="36" spans="1:16" ht="27" customHeight="1">
      <c r="A36" s="248"/>
      <c r="B36" s="244"/>
      <c r="C36" s="244"/>
      <c r="D36" s="244"/>
      <c r="E36" s="244"/>
      <c r="F36" s="244"/>
      <c r="G36" s="1121" t="s">
        <v>498</v>
      </c>
      <c r="H36" s="1122"/>
      <c r="I36" s="1122"/>
      <c r="J36" s="1123"/>
      <c r="K36" s="294">
        <v>1954</v>
      </c>
      <c r="L36" s="294">
        <v>18</v>
      </c>
      <c r="M36" s="295">
        <v>1635</v>
      </c>
      <c r="N36" s="296">
        <v>-98.9</v>
      </c>
    </row>
    <row r="37" spans="1:16" ht="13.5" customHeight="1">
      <c r="A37" s="248"/>
      <c r="B37" s="244"/>
      <c r="C37" s="244"/>
      <c r="D37" s="244"/>
      <c r="E37" s="244"/>
      <c r="F37" s="244"/>
      <c r="G37" s="1121" t="s">
        <v>499</v>
      </c>
      <c r="H37" s="1122"/>
      <c r="I37" s="1122"/>
      <c r="J37" s="1123"/>
      <c r="K37" s="294">
        <v>29708</v>
      </c>
      <c r="L37" s="294">
        <v>274</v>
      </c>
      <c r="M37" s="295">
        <v>609</v>
      </c>
      <c r="N37" s="296">
        <v>-55</v>
      </c>
    </row>
    <row r="38" spans="1:16" ht="27" customHeight="1">
      <c r="A38" s="248"/>
      <c r="B38" s="244"/>
      <c r="C38" s="244"/>
      <c r="D38" s="244"/>
      <c r="E38" s="244"/>
      <c r="F38" s="244"/>
      <c r="G38" s="1124" t="s">
        <v>500</v>
      </c>
      <c r="H38" s="1125"/>
      <c r="I38" s="1125"/>
      <c r="J38" s="1126"/>
      <c r="K38" s="297">
        <v>400</v>
      </c>
      <c r="L38" s="297">
        <v>4</v>
      </c>
      <c r="M38" s="298">
        <v>0</v>
      </c>
      <c r="N38" s="299">
        <v>0</v>
      </c>
      <c r="O38" s="293"/>
    </row>
    <row r="39" spans="1:16">
      <c r="A39" s="248"/>
      <c r="B39" s="244"/>
      <c r="C39" s="244"/>
      <c r="D39" s="244"/>
      <c r="E39" s="244"/>
      <c r="F39" s="244"/>
      <c r="G39" s="1124" t="s">
        <v>501</v>
      </c>
      <c r="H39" s="1125"/>
      <c r="I39" s="1125"/>
      <c r="J39" s="1126"/>
      <c r="K39" s="300">
        <v>-1064330</v>
      </c>
      <c r="L39" s="300">
        <v>-9803</v>
      </c>
      <c r="M39" s="301">
        <v>-7873</v>
      </c>
      <c r="N39" s="302">
        <v>24.5</v>
      </c>
      <c r="O39" s="293"/>
    </row>
    <row r="40" spans="1:16" ht="27" customHeight="1">
      <c r="A40" s="248"/>
      <c r="B40" s="244"/>
      <c r="C40" s="244"/>
      <c r="D40" s="244"/>
      <c r="E40" s="244"/>
      <c r="F40" s="244"/>
      <c r="G40" s="1121" t="s">
        <v>502</v>
      </c>
      <c r="H40" s="1122"/>
      <c r="I40" s="1122"/>
      <c r="J40" s="1123"/>
      <c r="K40" s="300">
        <v>-4819922</v>
      </c>
      <c r="L40" s="300">
        <v>-44393</v>
      </c>
      <c r="M40" s="301">
        <v>-31099</v>
      </c>
      <c r="N40" s="302">
        <v>42.7</v>
      </c>
      <c r="O40" s="293"/>
    </row>
    <row r="41" spans="1:16">
      <c r="A41" s="248"/>
      <c r="B41" s="244"/>
      <c r="C41" s="244"/>
      <c r="D41" s="244"/>
      <c r="E41" s="244"/>
      <c r="F41" s="244"/>
      <c r="G41" s="1127" t="s">
        <v>277</v>
      </c>
      <c r="H41" s="1128"/>
      <c r="I41" s="1128"/>
      <c r="J41" s="1129"/>
      <c r="K41" s="294">
        <v>3209538</v>
      </c>
      <c r="L41" s="300">
        <v>29561</v>
      </c>
      <c r="M41" s="301">
        <v>11170</v>
      </c>
      <c r="N41" s="302">
        <v>164.6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471</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9009183</v>
      </c>
      <c r="J51" s="320">
        <v>83315</v>
      </c>
      <c r="K51" s="321">
        <v>-22.6</v>
      </c>
      <c r="L51" s="322">
        <v>41433</v>
      </c>
      <c r="M51" s="323">
        <v>-21.2</v>
      </c>
      <c r="N51" s="324">
        <v>-1.4</v>
      </c>
    </row>
    <row r="52" spans="1:14">
      <c r="A52" s="248"/>
      <c r="B52" s="244"/>
      <c r="C52" s="244"/>
      <c r="D52" s="244"/>
      <c r="E52" s="244"/>
      <c r="F52" s="244"/>
      <c r="G52" s="325"/>
      <c r="H52" s="326" t="s">
        <v>513</v>
      </c>
      <c r="I52" s="327">
        <v>3011032</v>
      </c>
      <c r="J52" s="328">
        <v>27845</v>
      </c>
      <c r="K52" s="329">
        <v>-2.1</v>
      </c>
      <c r="L52" s="330">
        <v>22351</v>
      </c>
      <c r="M52" s="331">
        <v>-30.7</v>
      </c>
      <c r="N52" s="332">
        <v>28.6</v>
      </c>
    </row>
    <row r="53" spans="1:14">
      <c r="A53" s="248"/>
      <c r="B53" s="244"/>
      <c r="C53" s="244"/>
      <c r="D53" s="244"/>
      <c r="E53" s="244"/>
      <c r="F53" s="244"/>
      <c r="G53" s="310" t="s">
        <v>514</v>
      </c>
      <c r="H53" s="311"/>
      <c r="I53" s="319">
        <v>7776920</v>
      </c>
      <c r="J53" s="320">
        <v>71307</v>
      </c>
      <c r="K53" s="321">
        <v>-14.4</v>
      </c>
      <c r="L53" s="322">
        <v>43493</v>
      </c>
      <c r="M53" s="323">
        <v>5</v>
      </c>
      <c r="N53" s="324">
        <v>-19.399999999999999</v>
      </c>
    </row>
    <row r="54" spans="1:14">
      <c r="A54" s="248"/>
      <c r="B54" s="244"/>
      <c r="C54" s="244"/>
      <c r="D54" s="244"/>
      <c r="E54" s="244"/>
      <c r="F54" s="244"/>
      <c r="G54" s="325"/>
      <c r="H54" s="326" t="s">
        <v>513</v>
      </c>
      <c r="I54" s="327">
        <v>2526784</v>
      </c>
      <c r="J54" s="328">
        <v>23168</v>
      </c>
      <c r="K54" s="329">
        <v>-16.8</v>
      </c>
      <c r="L54" s="330">
        <v>23254</v>
      </c>
      <c r="M54" s="331">
        <v>4</v>
      </c>
      <c r="N54" s="332">
        <v>-20.8</v>
      </c>
    </row>
    <row r="55" spans="1:14">
      <c r="A55" s="248"/>
      <c r="B55" s="244"/>
      <c r="C55" s="244"/>
      <c r="D55" s="244"/>
      <c r="E55" s="244"/>
      <c r="F55" s="244"/>
      <c r="G55" s="310" t="s">
        <v>515</v>
      </c>
      <c r="H55" s="311"/>
      <c r="I55" s="319">
        <v>8776237</v>
      </c>
      <c r="J55" s="320">
        <v>80531</v>
      </c>
      <c r="K55" s="321">
        <v>12.9</v>
      </c>
      <c r="L55" s="322">
        <v>50840</v>
      </c>
      <c r="M55" s="323">
        <v>16.899999999999999</v>
      </c>
      <c r="N55" s="324">
        <v>-4</v>
      </c>
    </row>
    <row r="56" spans="1:14">
      <c r="A56" s="248"/>
      <c r="B56" s="244"/>
      <c r="C56" s="244"/>
      <c r="D56" s="244"/>
      <c r="E56" s="244"/>
      <c r="F56" s="244"/>
      <c r="G56" s="325"/>
      <c r="H56" s="326" t="s">
        <v>513</v>
      </c>
      <c r="I56" s="327">
        <v>3258929</v>
      </c>
      <c r="J56" s="328">
        <v>29904</v>
      </c>
      <c r="K56" s="329">
        <v>29.1</v>
      </c>
      <c r="L56" s="330">
        <v>25367</v>
      </c>
      <c r="M56" s="331">
        <v>9.1</v>
      </c>
      <c r="N56" s="332">
        <v>20</v>
      </c>
    </row>
    <row r="57" spans="1:14">
      <c r="A57" s="248"/>
      <c r="B57" s="244"/>
      <c r="C57" s="244"/>
      <c r="D57" s="244"/>
      <c r="E57" s="244"/>
      <c r="F57" s="244"/>
      <c r="G57" s="310" t="s">
        <v>516</v>
      </c>
      <c r="H57" s="311"/>
      <c r="I57" s="319">
        <v>5704494</v>
      </c>
      <c r="J57" s="320">
        <v>52420</v>
      </c>
      <c r="K57" s="321">
        <v>-34.9</v>
      </c>
      <c r="L57" s="322">
        <v>53605</v>
      </c>
      <c r="M57" s="323">
        <v>5.4</v>
      </c>
      <c r="N57" s="324">
        <v>-40.299999999999997</v>
      </c>
    </row>
    <row r="58" spans="1:14">
      <c r="A58" s="248"/>
      <c r="B58" s="244"/>
      <c r="C58" s="244"/>
      <c r="D58" s="244"/>
      <c r="E58" s="244"/>
      <c r="F58" s="244"/>
      <c r="G58" s="325"/>
      <c r="H58" s="326" t="s">
        <v>513</v>
      </c>
      <c r="I58" s="327">
        <v>2189063</v>
      </c>
      <c r="J58" s="328">
        <v>20116</v>
      </c>
      <c r="K58" s="329">
        <v>-32.700000000000003</v>
      </c>
      <c r="L58" s="330">
        <v>28343</v>
      </c>
      <c r="M58" s="331">
        <v>11.7</v>
      </c>
      <c r="N58" s="332">
        <v>-44.4</v>
      </c>
    </row>
    <row r="59" spans="1:14">
      <c r="A59" s="248"/>
      <c r="B59" s="244"/>
      <c r="C59" s="244"/>
      <c r="D59" s="244"/>
      <c r="E59" s="244"/>
      <c r="F59" s="244"/>
      <c r="G59" s="310" t="s">
        <v>517</v>
      </c>
      <c r="H59" s="311"/>
      <c r="I59" s="319">
        <v>5811740</v>
      </c>
      <c r="J59" s="320">
        <v>53528</v>
      </c>
      <c r="K59" s="321">
        <v>2.1</v>
      </c>
      <c r="L59" s="322">
        <v>46440</v>
      </c>
      <c r="M59" s="323">
        <v>-13.4</v>
      </c>
      <c r="N59" s="324">
        <v>15.5</v>
      </c>
    </row>
    <row r="60" spans="1:14">
      <c r="A60" s="248"/>
      <c r="B60" s="244"/>
      <c r="C60" s="244"/>
      <c r="D60" s="244"/>
      <c r="E60" s="244"/>
      <c r="F60" s="244"/>
      <c r="G60" s="325"/>
      <c r="H60" s="326" t="s">
        <v>513</v>
      </c>
      <c r="I60" s="333">
        <v>2245970</v>
      </c>
      <c r="J60" s="328">
        <v>20686</v>
      </c>
      <c r="K60" s="329">
        <v>2.8</v>
      </c>
      <c r="L60" s="330">
        <v>27658</v>
      </c>
      <c r="M60" s="331">
        <v>-2.4</v>
      </c>
      <c r="N60" s="332">
        <v>5.2</v>
      </c>
    </row>
    <row r="61" spans="1:14">
      <c r="A61" s="248"/>
      <c r="B61" s="244"/>
      <c r="C61" s="244"/>
      <c r="D61" s="244"/>
      <c r="E61" s="244"/>
      <c r="F61" s="244"/>
      <c r="G61" s="310" t="s">
        <v>518</v>
      </c>
      <c r="H61" s="334"/>
      <c r="I61" s="335">
        <v>7415715</v>
      </c>
      <c r="J61" s="336">
        <v>68220</v>
      </c>
      <c r="K61" s="337">
        <v>-11.4</v>
      </c>
      <c r="L61" s="338">
        <v>47162</v>
      </c>
      <c r="M61" s="339">
        <v>-1.5</v>
      </c>
      <c r="N61" s="324">
        <v>-9.9</v>
      </c>
    </row>
    <row r="62" spans="1:14">
      <c r="A62" s="248"/>
      <c r="B62" s="244"/>
      <c r="C62" s="244"/>
      <c r="D62" s="244"/>
      <c r="E62" s="244"/>
      <c r="F62" s="244"/>
      <c r="G62" s="325"/>
      <c r="H62" s="326" t="s">
        <v>513</v>
      </c>
      <c r="I62" s="327">
        <v>2646356</v>
      </c>
      <c r="J62" s="328">
        <v>24344</v>
      </c>
      <c r="K62" s="329">
        <v>-3.9</v>
      </c>
      <c r="L62" s="330">
        <v>25395</v>
      </c>
      <c r="M62" s="331">
        <v>-1.7</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AA103" sqref="AA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 zoomScaleNormal="100" zoomScaleSheetLayoutView="55" workbookViewId="0">
      <selection activeCell="I27" sqref="I2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6.45</v>
      </c>
      <c r="G47" s="12">
        <v>6.91</v>
      </c>
      <c r="H47" s="12">
        <v>7.47</v>
      </c>
      <c r="I47" s="12">
        <v>8.36</v>
      </c>
      <c r="J47" s="13">
        <v>8.91</v>
      </c>
    </row>
    <row r="48" spans="2:10" ht="57.75" customHeight="1">
      <c r="B48" s="14"/>
      <c r="C48" s="1141" t="s">
        <v>4</v>
      </c>
      <c r="D48" s="1141"/>
      <c r="E48" s="1142"/>
      <c r="F48" s="15">
        <v>2.4300000000000002</v>
      </c>
      <c r="G48" s="16">
        <v>2.46</v>
      </c>
      <c r="H48" s="16">
        <v>2.4500000000000002</v>
      </c>
      <c r="I48" s="16">
        <v>2.0699999999999998</v>
      </c>
      <c r="J48" s="17">
        <v>2.37</v>
      </c>
    </row>
    <row r="49" spans="2:10" ht="57.75" customHeight="1" thickBot="1">
      <c r="B49" s="18"/>
      <c r="C49" s="1143" t="s">
        <v>5</v>
      </c>
      <c r="D49" s="1143"/>
      <c r="E49" s="1144"/>
      <c r="F49" s="19">
        <v>0.98</v>
      </c>
      <c r="G49" s="20">
        <v>0.86</v>
      </c>
      <c r="H49" s="20">
        <v>1.22</v>
      </c>
      <c r="I49" s="20">
        <v>0.28999999999999998</v>
      </c>
      <c r="J49" s="21">
        <v>0.32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525</v>
      </c>
      <c r="D34" s="1151"/>
      <c r="E34" s="1152"/>
      <c r="F34" s="32">
        <v>10.85</v>
      </c>
      <c r="G34" s="33">
        <v>10.62</v>
      </c>
      <c r="H34" s="33">
        <v>9.66</v>
      </c>
      <c r="I34" s="33">
        <v>11.77</v>
      </c>
      <c r="J34" s="34">
        <v>12.35</v>
      </c>
      <c r="K34" s="22"/>
      <c r="L34" s="22"/>
      <c r="M34" s="22"/>
      <c r="N34" s="22"/>
      <c r="O34" s="22"/>
      <c r="P34" s="22"/>
    </row>
    <row r="35" spans="1:16" ht="39" customHeight="1">
      <c r="A35" s="22"/>
      <c r="B35" s="35"/>
      <c r="C35" s="1145" t="s">
        <v>526</v>
      </c>
      <c r="D35" s="1146"/>
      <c r="E35" s="1147"/>
      <c r="F35" s="36">
        <v>4.45</v>
      </c>
      <c r="G35" s="37">
        <v>3.9</v>
      </c>
      <c r="H35" s="37">
        <v>4.0599999999999996</v>
      </c>
      <c r="I35" s="37">
        <v>4.84</v>
      </c>
      <c r="J35" s="38">
        <v>6.39</v>
      </c>
      <c r="K35" s="22"/>
      <c r="L35" s="22"/>
      <c r="M35" s="22"/>
      <c r="N35" s="22"/>
      <c r="O35" s="22"/>
      <c r="P35" s="22"/>
    </row>
    <row r="36" spans="1:16" ht="39" customHeight="1">
      <c r="A36" s="22"/>
      <c r="B36" s="35"/>
      <c r="C36" s="1145" t="s">
        <v>527</v>
      </c>
      <c r="D36" s="1146"/>
      <c r="E36" s="1147"/>
      <c r="F36" s="36">
        <v>2.42</v>
      </c>
      <c r="G36" s="37">
        <v>2.4500000000000002</v>
      </c>
      <c r="H36" s="37">
        <v>2.4500000000000002</v>
      </c>
      <c r="I36" s="37">
        <v>2.0699999999999998</v>
      </c>
      <c r="J36" s="38">
        <v>2.37</v>
      </c>
      <c r="K36" s="22"/>
      <c r="L36" s="22"/>
      <c r="M36" s="22"/>
      <c r="N36" s="22"/>
      <c r="O36" s="22"/>
      <c r="P36" s="22"/>
    </row>
    <row r="37" spans="1:16" ht="39" customHeight="1">
      <c r="A37" s="22"/>
      <c r="B37" s="35"/>
      <c r="C37" s="1145" t="s">
        <v>528</v>
      </c>
      <c r="D37" s="1146"/>
      <c r="E37" s="1147"/>
      <c r="F37" s="36">
        <v>0</v>
      </c>
      <c r="G37" s="37">
        <v>0.71</v>
      </c>
      <c r="H37" s="37">
        <v>0.32</v>
      </c>
      <c r="I37" s="37">
        <v>0.96</v>
      </c>
      <c r="J37" s="38">
        <v>1.22</v>
      </c>
      <c r="K37" s="22"/>
      <c r="L37" s="22"/>
      <c r="M37" s="22"/>
      <c r="N37" s="22"/>
      <c r="O37" s="22"/>
      <c r="P37" s="22"/>
    </row>
    <row r="38" spans="1:16" ht="39" customHeight="1">
      <c r="A38" s="22"/>
      <c r="B38" s="35"/>
      <c r="C38" s="1145" t="s">
        <v>529</v>
      </c>
      <c r="D38" s="1146"/>
      <c r="E38" s="1147"/>
      <c r="F38" s="36">
        <v>1.64</v>
      </c>
      <c r="G38" s="37">
        <v>2</v>
      </c>
      <c r="H38" s="37">
        <v>1.48</v>
      </c>
      <c r="I38" s="37">
        <v>1.63</v>
      </c>
      <c r="J38" s="38">
        <v>0.66</v>
      </c>
      <c r="K38" s="22"/>
      <c r="L38" s="22"/>
      <c r="M38" s="22"/>
      <c r="N38" s="22"/>
      <c r="O38" s="22"/>
      <c r="P38" s="22"/>
    </row>
    <row r="39" spans="1:16" ht="39" customHeight="1">
      <c r="A39" s="22"/>
      <c r="B39" s="35"/>
      <c r="C39" s="1145" t="s">
        <v>530</v>
      </c>
      <c r="D39" s="1146"/>
      <c r="E39" s="1147"/>
      <c r="F39" s="36">
        <v>0.11</v>
      </c>
      <c r="G39" s="37">
        <v>0.15</v>
      </c>
      <c r="H39" s="37">
        <v>0.08</v>
      </c>
      <c r="I39" s="37">
        <v>0.25</v>
      </c>
      <c r="J39" s="38">
        <v>0.36</v>
      </c>
      <c r="K39" s="22"/>
      <c r="L39" s="22"/>
      <c r="M39" s="22"/>
      <c r="N39" s="22"/>
      <c r="O39" s="22"/>
      <c r="P39" s="22"/>
    </row>
    <row r="40" spans="1:16" ht="39" customHeight="1">
      <c r="A40" s="22"/>
      <c r="B40" s="35"/>
      <c r="C40" s="1145" t="s">
        <v>531</v>
      </c>
      <c r="D40" s="1146"/>
      <c r="E40" s="1147"/>
      <c r="F40" s="36">
        <v>7.0000000000000007E-2</v>
      </c>
      <c r="G40" s="37">
        <v>0.11</v>
      </c>
      <c r="H40" s="37">
        <v>0</v>
      </c>
      <c r="I40" s="37">
        <v>0</v>
      </c>
      <c r="J40" s="38">
        <v>0.01</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6997</v>
      </c>
      <c r="L45" s="60">
        <v>6706</v>
      </c>
      <c r="M45" s="60">
        <v>6647</v>
      </c>
      <c r="N45" s="60">
        <v>6529</v>
      </c>
      <c r="O45" s="61">
        <v>6545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2344</v>
      </c>
      <c r="L48" s="64">
        <v>2385</v>
      </c>
      <c r="M48" s="64">
        <v>2403</v>
      </c>
      <c r="N48" s="64">
        <v>2425</v>
      </c>
      <c r="O48" s="65">
        <v>2517</v>
      </c>
      <c r="P48" s="48"/>
      <c r="Q48" s="48"/>
      <c r="R48" s="48"/>
      <c r="S48" s="48"/>
      <c r="T48" s="48"/>
      <c r="U48" s="48"/>
    </row>
    <row r="49" spans="1:21" ht="30.75" customHeight="1">
      <c r="A49" s="48"/>
      <c r="B49" s="1163"/>
      <c r="C49" s="1164"/>
      <c r="D49" s="62"/>
      <c r="E49" s="1155" t="s">
        <v>16</v>
      </c>
      <c r="F49" s="1155"/>
      <c r="G49" s="1155"/>
      <c r="H49" s="1155"/>
      <c r="I49" s="1155"/>
      <c r="J49" s="1156"/>
      <c r="K49" s="63">
        <v>4</v>
      </c>
      <c r="L49" s="64">
        <v>3</v>
      </c>
      <c r="M49" s="64">
        <v>3</v>
      </c>
      <c r="N49" s="64">
        <v>3</v>
      </c>
      <c r="O49" s="65">
        <v>2</v>
      </c>
      <c r="P49" s="48"/>
      <c r="Q49" s="48"/>
      <c r="R49" s="48"/>
      <c r="S49" s="48"/>
      <c r="T49" s="48"/>
      <c r="U49" s="48"/>
    </row>
    <row r="50" spans="1:21" ht="30.75" customHeight="1">
      <c r="A50" s="48"/>
      <c r="B50" s="1163"/>
      <c r="C50" s="1164"/>
      <c r="D50" s="62"/>
      <c r="E50" s="1155" t="s">
        <v>17</v>
      </c>
      <c r="F50" s="1155"/>
      <c r="G50" s="1155"/>
      <c r="H50" s="1155"/>
      <c r="I50" s="1155"/>
      <c r="J50" s="1156"/>
      <c r="K50" s="63">
        <v>62</v>
      </c>
      <c r="L50" s="64">
        <v>60</v>
      </c>
      <c r="M50" s="64">
        <v>59</v>
      </c>
      <c r="N50" s="64">
        <v>57</v>
      </c>
      <c r="O50" s="65">
        <v>30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5731</v>
      </c>
      <c r="L52" s="64">
        <v>5690</v>
      </c>
      <c r="M52" s="64">
        <v>5860</v>
      </c>
      <c r="N52" s="64">
        <v>6029</v>
      </c>
      <c r="O52" s="65">
        <v>5883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3676</v>
      </c>
      <c r="L53" s="69">
        <v>3464</v>
      </c>
      <c r="M53" s="69">
        <v>3252</v>
      </c>
      <c r="N53" s="69">
        <v>2985</v>
      </c>
      <c r="O53" s="70">
        <v>3211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70541</v>
      </c>
      <c r="J41" s="83">
        <v>70905</v>
      </c>
      <c r="K41" s="83">
        <v>70660</v>
      </c>
      <c r="L41" s="83">
        <v>68824</v>
      </c>
      <c r="M41" s="84">
        <v>66589</v>
      </c>
    </row>
    <row r="42" spans="2:13" ht="27.75" customHeight="1">
      <c r="B42" s="1171"/>
      <c r="C42" s="1172"/>
      <c r="D42" s="85"/>
      <c r="E42" s="1175" t="s">
        <v>26</v>
      </c>
      <c r="F42" s="1175"/>
      <c r="G42" s="1175"/>
      <c r="H42" s="1176"/>
      <c r="I42" s="86">
        <v>3329</v>
      </c>
      <c r="J42" s="87">
        <v>2530</v>
      </c>
      <c r="K42" s="87">
        <v>2178</v>
      </c>
      <c r="L42" s="87">
        <v>1847</v>
      </c>
      <c r="M42" s="88">
        <v>1659</v>
      </c>
    </row>
    <row r="43" spans="2:13" ht="27.75" customHeight="1">
      <c r="B43" s="1171"/>
      <c r="C43" s="1172"/>
      <c r="D43" s="85"/>
      <c r="E43" s="1175" t="s">
        <v>27</v>
      </c>
      <c r="F43" s="1175"/>
      <c r="G43" s="1175"/>
      <c r="H43" s="1176"/>
      <c r="I43" s="86">
        <v>42415</v>
      </c>
      <c r="J43" s="87">
        <v>41206</v>
      </c>
      <c r="K43" s="87">
        <v>40722</v>
      </c>
      <c r="L43" s="87">
        <v>40291</v>
      </c>
      <c r="M43" s="88">
        <v>39245</v>
      </c>
    </row>
    <row r="44" spans="2:13" ht="27.75" customHeight="1">
      <c r="B44" s="1171"/>
      <c r="C44" s="1172"/>
      <c r="D44" s="85"/>
      <c r="E44" s="1175" t="s">
        <v>28</v>
      </c>
      <c r="F44" s="1175"/>
      <c r="G44" s="1175"/>
      <c r="H44" s="1176"/>
      <c r="I44" s="86">
        <v>26</v>
      </c>
      <c r="J44" s="87">
        <v>23</v>
      </c>
      <c r="K44" s="87">
        <v>20</v>
      </c>
      <c r="L44" s="87">
        <v>17</v>
      </c>
      <c r="M44" s="88">
        <v>12</v>
      </c>
    </row>
    <row r="45" spans="2:13" ht="27.75" customHeight="1">
      <c r="B45" s="1171"/>
      <c r="C45" s="1172"/>
      <c r="D45" s="85"/>
      <c r="E45" s="1175" t="s">
        <v>29</v>
      </c>
      <c r="F45" s="1175"/>
      <c r="G45" s="1175"/>
      <c r="H45" s="1176"/>
      <c r="I45" s="86">
        <v>6224</v>
      </c>
      <c r="J45" s="87">
        <v>5587</v>
      </c>
      <c r="K45" s="87">
        <v>5190</v>
      </c>
      <c r="L45" s="87">
        <v>4677</v>
      </c>
      <c r="M45" s="88">
        <v>4473</v>
      </c>
    </row>
    <row r="46" spans="2:13" ht="27.75" customHeight="1">
      <c r="B46" s="1171"/>
      <c r="C46" s="1172"/>
      <c r="D46" s="85"/>
      <c r="E46" s="1175" t="s">
        <v>30</v>
      </c>
      <c r="F46" s="1175"/>
      <c r="G46" s="1175"/>
      <c r="H46" s="1176"/>
      <c r="I46" s="86">
        <v>239</v>
      </c>
      <c r="J46" s="87">
        <v>167</v>
      </c>
      <c r="K46" s="87">
        <v>447</v>
      </c>
      <c r="L46" s="87">
        <v>5</v>
      </c>
      <c r="M46" s="88">
        <v>314</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3561</v>
      </c>
      <c r="J49" s="87">
        <v>3685</v>
      </c>
      <c r="K49" s="87">
        <v>4208</v>
      </c>
      <c r="L49" s="87">
        <v>4650</v>
      </c>
      <c r="M49" s="88">
        <v>4974</v>
      </c>
    </row>
    <row r="50" spans="2:13" ht="27.75" customHeight="1">
      <c r="B50" s="1171"/>
      <c r="C50" s="1172"/>
      <c r="D50" s="85"/>
      <c r="E50" s="1175" t="s">
        <v>35</v>
      </c>
      <c r="F50" s="1175"/>
      <c r="G50" s="1175"/>
      <c r="H50" s="1176"/>
      <c r="I50" s="86">
        <v>17335</v>
      </c>
      <c r="J50" s="87">
        <v>15832</v>
      </c>
      <c r="K50" s="87">
        <v>15593</v>
      </c>
      <c r="L50" s="87">
        <v>14251</v>
      </c>
      <c r="M50" s="88">
        <v>14377</v>
      </c>
    </row>
    <row r="51" spans="2:13" ht="27.75" customHeight="1">
      <c r="B51" s="1173"/>
      <c r="C51" s="1174"/>
      <c r="D51" s="85"/>
      <c r="E51" s="1175" t="s">
        <v>36</v>
      </c>
      <c r="F51" s="1175"/>
      <c r="G51" s="1175"/>
      <c r="H51" s="1176"/>
      <c r="I51" s="86">
        <v>60332</v>
      </c>
      <c r="J51" s="87">
        <v>61405</v>
      </c>
      <c r="K51" s="87">
        <v>61034</v>
      </c>
      <c r="L51" s="87">
        <v>59943</v>
      </c>
      <c r="M51" s="88">
        <v>58832</v>
      </c>
    </row>
    <row r="52" spans="2:13" ht="27.75" customHeight="1" thickBot="1">
      <c r="B52" s="1177" t="s">
        <v>37</v>
      </c>
      <c r="C52" s="1178"/>
      <c r="D52" s="90"/>
      <c r="E52" s="1179" t="s">
        <v>38</v>
      </c>
      <c r="F52" s="1179"/>
      <c r="G52" s="1179"/>
      <c r="H52" s="1180"/>
      <c r="I52" s="91">
        <v>41546</v>
      </c>
      <c r="J52" s="92">
        <v>39496</v>
      </c>
      <c r="K52" s="92">
        <v>38383</v>
      </c>
      <c r="L52" s="92">
        <v>36817</v>
      </c>
      <c r="M52" s="93">
        <v>34108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D113" sqref="D11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551</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551</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1194" t="s">
        <v>553</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554</v>
      </c>
    </row>
    <row r="50" spans="1:17">
      <c r="B50" s="248"/>
      <c r="C50" s="244"/>
      <c r="D50" s="244"/>
      <c r="E50" s="244"/>
      <c r="F50" s="244"/>
      <c r="G50" s="1206"/>
      <c r="H50" s="1207"/>
      <c r="I50" s="1207"/>
      <c r="J50" s="1208"/>
      <c r="K50" s="1209" t="s">
        <v>520</v>
      </c>
      <c r="L50" s="1209" t="s">
        <v>521</v>
      </c>
      <c r="M50" s="1209" t="s">
        <v>522</v>
      </c>
      <c r="N50" s="1209" t="s">
        <v>523</v>
      </c>
      <c r="O50" s="1209" t="s">
        <v>524</v>
      </c>
    </row>
    <row r="51" spans="1:17">
      <c r="B51" s="248"/>
      <c r="C51" s="244"/>
      <c r="D51" s="244"/>
      <c r="E51" s="244"/>
      <c r="F51" s="244"/>
      <c r="G51" s="1210" t="s">
        <v>555</v>
      </c>
      <c r="H51" s="1211"/>
      <c r="I51" s="1212" t="s">
        <v>556</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557</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558</v>
      </c>
      <c r="H55" s="1225"/>
      <c r="I55" s="1219" t="s">
        <v>556</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557</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1194" t="s">
        <v>553</v>
      </c>
      <c r="I64" s="1195"/>
      <c r="J64" s="1195"/>
      <c r="K64" s="1195"/>
      <c r="L64" s="244"/>
      <c r="M64" s="244"/>
      <c r="N64" s="244"/>
      <c r="O64" s="244"/>
    </row>
    <row r="65" spans="2:30">
      <c r="B65" s="248"/>
      <c r="C65" s="244"/>
      <c r="D65" s="244"/>
      <c r="E65" s="244"/>
      <c r="F65" s="244"/>
      <c r="G65" s="1238" t="s">
        <v>560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561</v>
      </c>
      <c r="I71" s="1244"/>
      <c r="J71" s="1240"/>
      <c r="K71" s="1240"/>
      <c r="L71" s="1241"/>
      <c r="M71" s="1240"/>
      <c r="N71" s="1241"/>
      <c r="O71" s="1242"/>
    </row>
    <row r="72" spans="2:30">
      <c r="B72" s="248"/>
      <c r="C72" s="244"/>
      <c r="D72" s="244"/>
      <c r="E72" s="244"/>
      <c r="F72" s="244"/>
      <c r="G72" s="1206"/>
      <c r="H72" s="1207"/>
      <c r="I72" s="1207"/>
      <c r="J72" s="1208"/>
      <c r="K72" s="1209" t="s">
        <v>520</v>
      </c>
      <c r="L72" s="1209" t="s">
        <v>521</v>
      </c>
      <c r="M72" s="1209" t="s">
        <v>522</v>
      </c>
      <c r="N72" s="1209" t="s">
        <v>523</v>
      </c>
      <c r="O72" s="1209" t="s">
        <v>524</v>
      </c>
    </row>
    <row r="73" spans="2:30">
      <c r="B73" s="248"/>
      <c r="C73" s="244"/>
      <c r="D73" s="244"/>
      <c r="E73" s="244"/>
      <c r="F73" s="244"/>
      <c r="G73" s="1210" t="s">
        <v>555</v>
      </c>
      <c r="H73" s="1211"/>
      <c r="I73" s="1212" t="s">
        <v>556</v>
      </c>
      <c r="J73" s="1212"/>
      <c r="K73" s="1245">
        <v>208.5</v>
      </c>
      <c r="L73" s="1245">
        <v>196.9</v>
      </c>
      <c r="M73" s="1217">
        <v>190.3</v>
      </c>
      <c r="N73" s="1217">
        <v>186.2</v>
      </c>
      <c r="O73" s="1217">
        <v>168.8</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562</v>
      </c>
      <c r="J75" s="1219"/>
      <c r="K75" s="1246">
        <v>18.5</v>
      </c>
      <c r="L75" s="1246">
        <v>18.3</v>
      </c>
      <c r="M75" s="1246">
        <v>17.2</v>
      </c>
      <c r="N75" s="1246">
        <v>16.100000000000001</v>
      </c>
      <c r="O75" s="1246">
        <v>15.7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558</v>
      </c>
      <c r="H77" s="1225"/>
      <c r="I77" s="1219" t="s">
        <v>556</v>
      </c>
      <c r="J77" s="1219"/>
      <c r="K77" s="1245">
        <v>55.5</v>
      </c>
      <c r="L77" s="1245">
        <v>46.1</v>
      </c>
      <c r="M77" s="1217">
        <v>37.6</v>
      </c>
      <c r="N77" s="1217">
        <v>33.799999999999997</v>
      </c>
      <c r="O77" s="1217">
        <v>15.8</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562</v>
      </c>
      <c r="J79" s="1229"/>
      <c r="K79" s="1248">
        <v>9.3000000000000007</v>
      </c>
      <c r="L79" s="1248">
        <v>8.5</v>
      </c>
      <c r="M79" s="1248">
        <v>7.9</v>
      </c>
      <c r="N79" s="1248">
        <v>7.1</v>
      </c>
      <c r="O79" s="1248">
        <v>6.2</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D113" sqref="D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D113" sqref="D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83315</v>
      </c>
      <c r="E3" s="116"/>
      <c r="F3" s="117">
        <v>41433</v>
      </c>
      <c r="G3" s="118"/>
      <c r="H3" s="119"/>
    </row>
    <row r="4" spans="1:8">
      <c r="A4" s="120"/>
      <c r="B4" s="121"/>
      <c r="C4" s="122"/>
      <c r="D4" s="123">
        <v>27845</v>
      </c>
      <c r="E4" s="124"/>
      <c r="F4" s="125">
        <v>22351</v>
      </c>
      <c r="G4" s="126"/>
      <c r="H4" s="127"/>
    </row>
    <row r="5" spans="1:8">
      <c r="A5" s="108" t="s">
        <v>514</v>
      </c>
      <c r="B5" s="113"/>
      <c r="C5" s="114"/>
      <c r="D5" s="115">
        <v>71307</v>
      </c>
      <c r="E5" s="116"/>
      <c r="F5" s="117">
        <v>43493</v>
      </c>
      <c r="G5" s="118"/>
      <c r="H5" s="119"/>
    </row>
    <row r="6" spans="1:8">
      <c r="A6" s="120"/>
      <c r="B6" s="121"/>
      <c r="C6" s="122"/>
      <c r="D6" s="123">
        <v>23168</v>
      </c>
      <c r="E6" s="124"/>
      <c r="F6" s="125">
        <v>23254</v>
      </c>
      <c r="G6" s="126"/>
      <c r="H6" s="127"/>
    </row>
    <row r="7" spans="1:8">
      <c r="A7" s="108" t="s">
        <v>515</v>
      </c>
      <c r="B7" s="113"/>
      <c r="C7" s="114"/>
      <c r="D7" s="115">
        <v>80531</v>
      </c>
      <c r="E7" s="116"/>
      <c r="F7" s="117">
        <v>50840</v>
      </c>
      <c r="G7" s="118"/>
      <c r="H7" s="119"/>
    </row>
    <row r="8" spans="1:8">
      <c r="A8" s="120"/>
      <c r="B8" s="121"/>
      <c r="C8" s="122"/>
      <c r="D8" s="123">
        <v>29904</v>
      </c>
      <c r="E8" s="124"/>
      <c r="F8" s="125">
        <v>25367</v>
      </c>
      <c r="G8" s="126"/>
      <c r="H8" s="127"/>
    </row>
    <row r="9" spans="1:8">
      <c r="A9" s="108" t="s">
        <v>516</v>
      </c>
      <c r="B9" s="113"/>
      <c r="C9" s="114"/>
      <c r="D9" s="115">
        <v>52420</v>
      </c>
      <c r="E9" s="116"/>
      <c r="F9" s="117">
        <v>53605</v>
      </c>
      <c r="G9" s="118"/>
      <c r="H9" s="119"/>
    </row>
    <row r="10" spans="1:8">
      <c r="A10" s="120"/>
      <c r="B10" s="121"/>
      <c r="C10" s="122"/>
      <c r="D10" s="123">
        <v>20116</v>
      </c>
      <c r="E10" s="124"/>
      <c r="F10" s="125">
        <v>28343</v>
      </c>
      <c r="G10" s="126"/>
      <c r="H10" s="127"/>
    </row>
    <row r="11" spans="1:8">
      <c r="A11" s="108" t="s">
        <v>517</v>
      </c>
      <c r="B11" s="113"/>
      <c r="C11" s="114"/>
      <c r="D11" s="115">
        <v>53528</v>
      </c>
      <c r="E11" s="116"/>
      <c r="F11" s="117">
        <v>46440</v>
      </c>
      <c r="G11" s="118"/>
      <c r="H11" s="119"/>
    </row>
    <row r="12" spans="1:8">
      <c r="A12" s="120"/>
      <c r="B12" s="121"/>
      <c r="C12" s="128"/>
      <c r="D12" s="123">
        <v>20686</v>
      </c>
      <c r="E12" s="124"/>
      <c r="F12" s="125">
        <v>27658</v>
      </c>
      <c r="G12" s="126"/>
      <c r="H12" s="127"/>
    </row>
    <row r="13" spans="1:8">
      <c r="A13" s="108"/>
      <c r="B13" s="113"/>
      <c r="C13" s="129"/>
      <c r="D13" s="130">
        <v>68220</v>
      </c>
      <c r="E13" s="131"/>
      <c r="F13" s="132">
        <v>47162</v>
      </c>
      <c r="G13" s="133"/>
      <c r="H13" s="119"/>
    </row>
    <row r="14" spans="1:8">
      <c r="A14" s="120"/>
      <c r="B14" s="121"/>
      <c r="C14" s="122"/>
      <c r="D14" s="123">
        <v>24344</v>
      </c>
      <c r="E14" s="124"/>
      <c r="F14" s="125">
        <v>25395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2.4300000000000002</v>
      </c>
      <c r="C19" s="134">
        <f>ROUND(VALUE(SUBSTITUTE(実質収支比率等に係る経年分析!G$48,"▲","-")),2)</f>
        <v>2.46</v>
      </c>
      <c r="D19" s="134">
        <f>ROUND(VALUE(SUBSTITUTE(実質収支比率等に係る経年分析!H$48,"▲","-")),2)</f>
        <v>2.4500000000000002</v>
      </c>
      <c r="E19" s="134">
        <f>ROUND(VALUE(SUBSTITUTE(実質収支比率等に係る経年分析!I$48,"▲","-")),2)</f>
        <v>2.0699999999999998</v>
      </c>
      <c r="F19" s="134">
        <f>ROUND(VALUE(SUBSTITUTE(実質収支比率等に係る経年分析!J$48,"▲","-")),2)</f>
        <v>2.37</v>
      </c>
    </row>
    <row r="20" spans="1:11">
      <c r="A20" s="134" t="s">
        <v>43</v>
      </c>
      <c r="B20" s="134">
        <f>ROUND(VALUE(SUBSTITUTE(実質収支比率等に係る経年分析!F$47,"▲","-")),2)</f>
        <v>6.45</v>
      </c>
      <c r="C20" s="134">
        <f>ROUND(VALUE(SUBSTITUTE(実質収支比率等に係る経年分析!G$47,"▲","-")),2)</f>
        <v>6.91</v>
      </c>
      <c r="D20" s="134">
        <f>ROUND(VALUE(SUBSTITUTE(実質収支比率等に係る経年分析!H$47,"▲","-")),2)</f>
        <v>7.47</v>
      </c>
      <c r="E20" s="134">
        <f>ROUND(VALUE(SUBSTITUTE(実質収支比率等に係る経年分析!I$47,"▲","-")),2)</f>
        <v>8.36</v>
      </c>
      <c r="F20" s="134">
        <f>ROUND(VALUE(SUBSTITUTE(実質収支比率等に係る経年分析!J$47,"▲","-")),2)</f>
        <v>8.91</v>
      </c>
    </row>
    <row r="21" spans="1:11">
      <c r="A21" s="134" t="s">
        <v>44</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0.32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小松市公債管理特別会計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小松市介護保険事業特別会計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小松市公共下水道事業会計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小松市国民健康保険事業特別会計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小松市水道事業会計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6.39</v>
      </c>
    </row>
    <row r="36" spans="1:16">
      <c r="A36" s="135" t="str">
        <f>IF(連結実質赤字比率に係る赤字・黒字の構成分析!C$34="",NA(),連結実質赤字比率に係る赤字・黒字の構成分析!C$34)</f>
        <v>国民健康保険小松市民病院事業会計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5731</v>
      </c>
      <c r="E42" s="136"/>
      <c r="F42" s="136"/>
      <c r="G42" s="136">
        <f>'実質公債費比率（分子）の構造'!L$52</f>
        <v>5690</v>
      </c>
      <c r="H42" s="136"/>
      <c r="I42" s="136"/>
      <c r="J42" s="136">
        <f>'実質公債費比率（分子）の構造'!M$52</f>
        <v>5860</v>
      </c>
      <c r="K42" s="136"/>
      <c r="L42" s="136"/>
      <c r="M42" s="136">
        <f>'実質公債費比率（分子）の構造'!N$52</f>
        <v>6029</v>
      </c>
      <c r="N42" s="136"/>
      <c r="O42" s="136"/>
      <c r="P42" s="136">
        <f>'実質公債費比率（分子）の構造'!O$52</f>
        <v>5883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62</v>
      </c>
      <c r="C44" s="136"/>
      <c r="D44" s="136"/>
      <c r="E44" s="136">
        <f>'実質公債費比率（分子）の構造'!L$50</f>
        <v>60</v>
      </c>
      <c r="F44" s="136"/>
      <c r="G44" s="136"/>
      <c r="H44" s="136">
        <f>'実質公債費比率（分子）の構造'!M$50</f>
        <v>59</v>
      </c>
      <c r="I44" s="136"/>
      <c r="J44" s="136"/>
      <c r="K44" s="136">
        <f>'実質公債費比率（分子）の構造'!N$50</f>
        <v>57</v>
      </c>
      <c r="L44" s="136"/>
      <c r="M44" s="136"/>
      <c r="N44" s="136">
        <f>'実質公債費比率（分子）の構造'!O$50</f>
        <v>30</v>
      </c>
      <c r="O44" s="136"/>
      <c r="P44" s="136"/>
    </row>
    <row r="45" spans="1:16">
      <c r="A45" s="136" t="s">
        <v>54</v>
      </c>
      <c r="B45" s="136">
        <f>'実質公債費比率（分子）の構造'!K$49</f>
        <v>4</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2</v>
      </c>
      <c r="O45" s="136"/>
      <c r="P45" s="136"/>
    </row>
    <row r="46" spans="1:16">
      <c r="A46" s="136" t="s">
        <v>55</v>
      </c>
      <c r="B46" s="136">
        <f>'実質公債費比率（分子）の構造'!K$48</f>
        <v>2344</v>
      </c>
      <c r="C46" s="136"/>
      <c r="D46" s="136"/>
      <c r="E46" s="136">
        <f>'実質公債費比率（分子）の構造'!L$48</f>
        <v>2385</v>
      </c>
      <c r="F46" s="136"/>
      <c r="G46" s="136"/>
      <c r="H46" s="136">
        <f>'実質公債費比率（分子）の構造'!M$48</f>
        <v>2403</v>
      </c>
      <c r="I46" s="136"/>
      <c r="J46" s="136"/>
      <c r="K46" s="136">
        <f>'実質公債費比率（分子）の構造'!N$48</f>
        <v>2425</v>
      </c>
      <c r="L46" s="136"/>
      <c r="M46" s="136"/>
      <c r="N46" s="136">
        <f>'実質公債費比率（分子）の構造'!O$48</f>
        <v>2517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6997</v>
      </c>
      <c r="C49" s="136"/>
      <c r="D49" s="136"/>
      <c r="E49" s="136">
        <f>'実質公債費比率（分子）の構造'!L$45</f>
        <v>6706</v>
      </c>
      <c r="F49" s="136"/>
      <c r="G49" s="136"/>
      <c r="H49" s="136">
        <f>'実質公債費比率（分子）の構造'!M$45</f>
        <v>6647</v>
      </c>
      <c r="I49" s="136"/>
      <c r="J49" s="136"/>
      <c r="K49" s="136">
        <f>'実質公債費比率（分子）の構造'!N$45</f>
        <v>6529</v>
      </c>
      <c r="L49" s="136"/>
      <c r="M49" s="136"/>
      <c r="N49" s="136">
        <f>'実質公債費比率（分子）の構造'!O$45</f>
        <v>6545</v>
      </c>
      <c r="O49" s="136"/>
      <c r="P49" s="136"/>
    </row>
    <row r="50" spans="1:16">
      <c r="A50" s="136" t="s">
        <v>59</v>
      </c>
      <c r="B50" s="136" t="e">
        <f>NA()</f>
        <v>#N/A</v>
      </c>
      <c r="C50" s="136">
        <f>IF(ISNUMBER('実質公債費比率（分子）の構造'!K$53),'実質公債費比率（分子）の構造'!K$53,NA())</f>
        <v>3676</v>
      </c>
      <c r="D50" s="136" t="e">
        <f>NA()</f>
        <v>#N/A</v>
      </c>
      <c r="E50" s="136" t="e">
        <f>NA()</f>
        <v>#N/A</v>
      </c>
      <c r="F50" s="136">
        <f>IF(ISNUMBER('実質公債費比率（分子）の構造'!L$53),'実質公債費比率（分子）の構造'!L$53,NA())</f>
        <v>3464</v>
      </c>
      <c r="G50" s="136" t="e">
        <f>NA()</f>
        <v>#N/A</v>
      </c>
      <c r="H50" s="136" t="e">
        <f>NA()</f>
        <v>#N/A</v>
      </c>
      <c r="I50" s="136">
        <f>IF(ISNUMBER('実質公債費比率（分子）の構造'!M$53),'実質公債費比率（分子）の構造'!M$53,NA())</f>
        <v>3252</v>
      </c>
      <c r="J50" s="136" t="e">
        <f>NA()</f>
        <v>#N/A</v>
      </c>
      <c r="K50" s="136" t="e">
        <f>NA()</f>
        <v>#N/A</v>
      </c>
      <c r="L50" s="136">
        <f>IF(ISNUMBER('実質公債費比率（分子）の構造'!N$53),'実質公債費比率（分子）の構造'!N$53,NA())</f>
        <v>2985</v>
      </c>
      <c r="M50" s="136" t="e">
        <f>NA()</f>
        <v>#N/A</v>
      </c>
      <c r="N50" s="136" t="e">
        <f>NA()</f>
        <v>#N/A</v>
      </c>
      <c r="O50" s="136">
        <f>IF(ISNUMBER('実質公債費比率（分子）の構造'!O$53),'実質公債費比率（分子）の構造'!O$53,NA())</f>
        <v>3211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60332</v>
      </c>
      <c r="E56" s="135"/>
      <c r="F56" s="135"/>
      <c r="G56" s="135">
        <f>'将来負担比率（分子）の構造'!J$51</f>
        <v>61405</v>
      </c>
      <c r="H56" s="135"/>
      <c r="I56" s="135"/>
      <c r="J56" s="135">
        <f>'将来負担比率（分子）の構造'!K$51</f>
        <v>61034</v>
      </c>
      <c r="K56" s="135"/>
      <c r="L56" s="135"/>
      <c r="M56" s="135">
        <f>'将来負担比率（分子）の構造'!L$51</f>
        <v>59943</v>
      </c>
      <c r="N56" s="135"/>
      <c r="O56" s="135"/>
      <c r="P56" s="135">
        <f>'将来負担比率（分子）の構造'!M$51</f>
        <v>58832</v>
      </c>
    </row>
    <row r="57" spans="1:16">
      <c r="A57" s="135" t="s">
        <v>35</v>
      </c>
      <c r="B57" s="135"/>
      <c r="C57" s="135"/>
      <c r="D57" s="135">
        <f>'将来負担比率（分子）の構造'!I$50</f>
        <v>17335</v>
      </c>
      <c r="E57" s="135"/>
      <c r="F57" s="135"/>
      <c r="G57" s="135">
        <f>'将来負担比率（分子）の構造'!J$50</f>
        <v>15832</v>
      </c>
      <c r="H57" s="135"/>
      <c r="I57" s="135"/>
      <c r="J57" s="135">
        <f>'将来負担比率（分子）の構造'!K$50</f>
        <v>15593</v>
      </c>
      <c r="K57" s="135"/>
      <c r="L57" s="135"/>
      <c r="M57" s="135">
        <f>'将来負担比率（分子）の構造'!L$50</f>
        <v>14251</v>
      </c>
      <c r="N57" s="135"/>
      <c r="O57" s="135"/>
      <c r="P57" s="135">
        <f>'将来負担比率（分子）の構造'!M$50</f>
        <v>14377</v>
      </c>
    </row>
    <row r="58" spans="1:16">
      <c r="A58" s="135" t="s">
        <v>34</v>
      </c>
      <c r="B58" s="135"/>
      <c r="C58" s="135"/>
      <c r="D58" s="135">
        <f>'将来負担比率（分子）の構造'!I$49</f>
        <v>3561</v>
      </c>
      <c r="E58" s="135"/>
      <c r="F58" s="135"/>
      <c r="G58" s="135">
        <f>'将来負担比率（分子）の構造'!J$49</f>
        <v>3685</v>
      </c>
      <c r="H58" s="135"/>
      <c r="I58" s="135"/>
      <c r="J58" s="135">
        <f>'将来負担比率（分子）の構造'!K$49</f>
        <v>4208</v>
      </c>
      <c r="K58" s="135"/>
      <c r="L58" s="135"/>
      <c r="M58" s="135">
        <f>'将来負担比率（分子）の構造'!L$49</f>
        <v>4650</v>
      </c>
      <c r="N58" s="135"/>
      <c r="O58" s="135"/>
      <c r="P58" s="135">
        <f>'将来負担比率（分子）の構造'!M$49</f>
        <v>4974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239</v>
      </c>
      <c r="C61" s="135"/>
      <c r="D61" s="135"/>
      <c r="E61" s="135">
        <f>'将来負担比率（分子）の構造'!J$46</f>
        <v>167</v>
      </c>
      <c r="F61" s="135"/>
      <c r="G61" s="135"/>
      <c r="H61" s="135">
        <f>'将来負担比率（分子）の構造'!K$46</f>
        <v>447</v>
      </c>
      <c r="I61" s="135"/>
      <c r="J61" s="135"/>
      <c r="K61" s="135">
        <f>'将来負担比率（分子）の構造'!L$46</f>
        <v>5</v>
      </c>
      <c r="L61" s="135"/>
      <c r="M61" s="135"/>
      <c r="N61" s="135">
        <f>'将来負担比率（分子）の構造'!M$46</f>
        <v>314</v>
      </c>
      <c r="O61" s="135"/>
      <c r="P61" s="135"/>
    </row>
    <row r="62" spans="1:16">
      <c r="A62" s="135" t="s">
        <v>29</v>
      </c>
      <c r="B62" s="135">
        <f>'将来負担比率（分子）の構造'!I$45</f>
        <v>6224</v>
      </c>
      <c r="C62" s="135"/>
      <c r="D62" s="135"/>
      <c r="E62" s="135">
        <f>'将来負担比率（分子）の構造'!J$45</f>
        <v>5587</v>
      </c>
      <c r="F62" s="135"/>
      <c r="G62" s="135"/>
      <c r="H62" s="135">
        <f>'将来負担比率（分子）の構造'!K$45</f>
        <v>5190</v>
      </c>
      <c r="I62" s="135"/>
      <c r="J62" s="135"/>
      <c r="K62" s="135">
        <f>'将来負担比率（分子）の構造'!L$45</f>
        <v>4677</v>
      </c>
      <c r="L62" s="135"/>
      <c r="M62" s="135"/>
      <c r="N62" s="135">
        <f>'将来負担比率（分子）の構造'!M$45</f>
        <v>4473</v>
      </c>
      <c r="O62" s="135"/>
      <c r="P62" s="135"/>
    </row>
    <row r="63" spans="1:16">
      <c r="A63" s="135" t="s">
        <v>28</v>
      </c>
      <c r="B63" s="135">
        <f>'将来負担比率（分子）の構造'!I$44</f>
        <v>26</v>
      </c>
      <c r="C63" s="135"/>
      <c r="D63" s="135"/>
      <c r="E63" s="135">
        <f>'将来負担比率（分子）の構造'!J$44</f>
        <v>23</v>
      </c>
      <c r="F63" s="135"/>
      <c r="G63" s="135"/>
      <c r="H63" s="135">
        <f>'将来負担比率（分子）の構造'!K$44</f>
        <v>20</v>
      </c>
      <c r="I63" s="135"/>
      <c r="J63" s="135"/>
      <c r="K63" s="135">
        <f>'将来負担比率（分子）の構造'!L$44</f>
        <v>17</v>
      </c>
      <c r="L63" s="135"/>
      <c r="M63" s="135"/>
      <c r="N63" s="135">
        <f>'将来負担比率（分子）の構造'!M$44</f>
        <v>12</v>
      </c>
      <c r="O63" s="135"/>
      <c r="P63" s="135"/>
    </row>
    <row r="64" spans="1:16">
      <c r="A64" s="135" t="s">
        <v>27</v>
      </c>
      <c r="B64" s="135">
        <f>'将来負担比率（分子）の構造'!I$43</f>
        <v>42415</v>
      </c>
      <c r="C64" s="135"/>
      <c r="D64" s="135"/>
      <c r="E64" s="135">
        <f>'将来負担比率（分子）の構造'!J$43</f>
        <v>41206</v>
      </c>
      <c r="F64" s="135"/>
      <c r="G64" s="135"/>
      <c r="H64" s="135">
        <f>'将来負担比率（分子）の構造'!K$43</f>
        <v>40722</v>
      </c>
      <c r="I64" s="135"/>
      <c r="J64" s="135"/>
      <c r="K64" s="135">
        <f>'将来負担比率（分子）の構造'!L$43</f>
        <v>40291</v>
      </c>
      <c r="L64" s="135"/>
      <c r="M64" s="135"/>
      <c r="N64" s="135">
        <f>'将来負担比率（分子）の構造'!M$43</f>
        <v>39245</v>
      </c>
      <c r="O64" s="135"/>
      <c r="P64" s="135"/>
    </row>
    <row r="65" spans="1:16">
      <c r="A65" s="135" t="s">
        <v>26</v>
      </c>
      <c r="B65" s="135">
        <f>'将来負担比率（分子）の構造'!I$42</f>
        <v>3329</v>
      </c>
      <c r="C65" s="135"/>
      <c r="D65" s="135"/>
      <c r="E65" s="135">
        <f>'将来負担比率（分子）の構造'!J$42</f>
        <v>2530</v>
      </c>
      <c r="F65" s="135"/>
      <c r="G65" s="135"/>
      <c r="H65" s="135">
        <f>'将来負担比率（分子）の構造'!K$42</f>
        <v>2178</v>
      </c>
      <c r="I65" s="135"/>
      <c r="J65" s="135"/>
      <c r="K65" s="135">
        <f>'将来負担比率（分子）の構造'!L$42</f>
        <v>1847</v>
      </c>
      <c r="L65" s="135"/>
      <c r="M65" s="135"/>
      <c r="N65" s="135">
        <f>'将来負担比率（分子）の構造'!M$42</f>
        <v>1659</v>
      </c>
      <c r="O65" s="135"/>
      <c r="P65" s="135"/>
    </row>
    <row r="66" spans="1:16">
      <c r="A66" s="135" t="s">
        <v>25</v>
      </c>
      <c r="B66" s="135">
        <f>'将来負担比率（分子）の構造'!I$41</f>
        <v>70541</v>
      </c>
      <c r="C66" s="135"/>
      <c r="D66" s="135"/>
      <c r="E66" s="135">
        <f>'将来負担比率（分子）の構造'!J$41</f>
        <v>70905</v>
      </c>
      <c r="F66" s="135"/>
      <c r="G66" s="135"/>
      <c r="H66" s="135">
        <f>'将来負担比率（分子）の構造'!K$41</f>
        <v>70660</v>
      </c>
      <c r="I66" s="135"/>
      <c r="J66" s="135"/>
      <c r="K66" s="135">
        <f>'将来負担比率（分子）の構造'!L$41</f>
        <v>68824</v>
      </c>
      <c r="L66" s="135"/>
      <c r="M66" s="135"/>
      <c r="N66" s="135">
        <f>'将来負担比率（分子）の構造'!M$41</f>
        <v>66589</v>
      </c>
      <c r="O66" s="135"/>
      <c r="P66" s="135"/>
    </row>
    <row r="67" spans="1:16">
      <c r="A67" s="135" t="s">
        <v>63</v>
      </c>
      <c r="B67" s="135" t="e">
        <f>NA()</f>
        <v>#N/A</v>
      </c>
      <c r="C67" s="135">
        <f>IF(ISNUMBER('将来負担比率（分子）の構造'!I$52), IF('将来負担比率（分子）の構造'!I$52 &lt; 0, 0, '将来負担比率（分子）の構造'!I$52), NA())</f>
        <v>41546</v>
      </c>
      <c r="D67" s="135" t="e">
        <f>NA()</f>
        <v>#N/A</v>
      </c>
      <c r="E67" s="135" t="e">
        <f>NA()</f>
        <v>#N/A</v>
      </c>
      <c r="F67" s="135">
        <f>IF(ISNUMBER('将来負担比率（分子）の構造'!J$52), IF('将来負担比率（分子）の構造'!J$52 &lt; 0, 0, '将来負担比率（分子）の構造'!J$52), NA())</f>
        <v>39496</v>
      </c>
      <c r="G67" s="135" t="e">
        <f>NA()</f>
        <v>#N/A</v>
      </c>
      <c r="H67" s="135" t="e">
        <f>NA()</f>
        <v>#N/A</v>
      </c>
      <c r="I67" s="135">
        <f>IF(ISNUMBER('将来負担比率（分子）の構造'!K$52), IF('将来負担比率（分子）の構造'!K$52 &lt; 0, 0, '将来負担比率（分子）の構造'!K$52), NA())</f>
        <v>38383</v>
      </c>
      <c r="J67" s="135" t="e">
        <f>NA()</f>
        <v>#N/A</v>
      </c>
      <c r="K67" s="135" t="e">
        <f>NA()</f>
        <v>#N/A</v>
      </c>
      <c r="L67" s="135">
        <f>IF(ISNUMBER('将来負担比率（分子）の構造'!L$52), IF('将来負担比率（分子）の構造'!L$52 &lt; 0, 0, '将来負担比率（分子）の構造'!L$52), NA())</f>
        <v>36817</v>
      </c>
      <c r="M67" s="135" t="e">
        <f>NA()</f>
        <v>#N/A</v>
      </c>
      <c r="N67" s="135" t="e">
        <f>NA()</f>
        <v>#N/A</v>
      </c>
      <c r="O67" s="135">
        <f>IF(ISNUMBER('将来負担比率（分子）の構造'!M$52), IF('将来負担比率（分子）の構造'!M$52 &lt; 0, 0, '将来負担比率（分子）の構造'!M$52), NA())</f>
        <v>34108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2017-02-28T08:43:30Z</cp:lastPrinted>
  <dcterms:created xsi:type="dcterms:W3CDTF">2017-02-15T18:26:29Z</dcterms:created>
  <dcterms:modified xsi:type="dcterms:W3CDTF">2017-04-20T07:45:01Z</dcterms:modified>
  <cp:category/>
</cp:coreProperties>
</file>