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 defaultThemeVersion="166925"/>
  <xr:revisionPtr revIDLastSave="0" documentId="13_ncr:1_{CCB85B55-4AAE-4E17-BA3C-C6339EB72B51}" xr6:coauthVersionLast="36" xr6:coauthVersionMax="47" xr10:uidLastSave="{00000000-0000-0000-0000-000000000000}"/>
  <workbookProtection workbookAlgorithmName="SHA-512" workbookHashValue="/0C7vKvL65xcsTb5wDsYUEUgTpHq5GTrvE7I1IEWhgaG/YqW/LLLwblyuPeqqJwrTSB5b/rd2DsfisO5gzrLrA==" workbookSaltValue="aEp81PLw3YWe+sK3yKMceQ==" workbookSpinCount="100000" lockStructure="1"/>
  <bookViews>
    <workbookView xWindow="28680" yWindow="-2085" windowWidth="29040" windowHeight="15720" xr2:uid="{2DF971C2-EB90-41CD-89C7-827771DC9BBA}"/>
  </bookViews>
  <sheets>
    <sheet name="調査票" sheetId="5" r:id="rId1"/>
    <sheet name="集計_訪問系（調査票から転記）" sheetId="6" r:id="rId2"/>
    <sheet name="転記作業用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6" l="1"/>
  <c r="K6" i="6"/>
  <c r="J6" i="6"/>
  <c r="I6" i="6"/>
  <c r="H6" i="6"/>
  <c r="G6" i="6"/>
  <c r="F6" i="6"/>
  <c r="AA6" i="9"/>
  <c r="Z6" i="9"/>
  <c r="T6" i="6"/>
  <c r="S6" i="6"/>
  <c r="D6" i="6"/>
  <c r="H38" i="5" l="1"/>
  <c r="E38" i="5"/>
  <c r="J6" i="9" l="1"/>
  <c r="A6" i="5"/>
  <c r="R6" i="6"/>
  <c r="Q6" i="6"/>
  <c r="P6" i="6"/>
  <c r="O6" i="6"/>
  <c r="N6" i="6"/>
  <c r="M6" i="6"/>
  <c r="E6" i="6"/>
  <c r="C6" i="6"/>
  <c r="K6" i="9"/>
  <c r="D6" i="9"/>
  <c r="C6" i="9"/>
  <c r="B6" i="9"/>
  <c r="A6" i="9"/>
  <c r="Y6" i="9"/>
  <c r="X6" i="9"/>
  <c r="W6" i="9"/>
  <c r="V6" i="9"/>
  <c r="U6" i="9"/>
  <c r="T6" i="9"/>
  <c r="S6" i="9"/>
  <c r="R6" i="9"/>
  <c r="Q6" i="9"/>
  <c r="P6" i="9"/>
  <c r="O6" i="9"/>
  <c r="N6" i="9"/>
  <c r="I6" i="9"/>
  <c r="H6" i="9"/>
  <c r="G6" i="9"/>
  <c r="F6" i="9" l="1"/>
  <c r="M6" i="9"/>
  <c r="E6" i="9"/>
  <c r="B6" i="6" s="1"/>
  <c r="L6" i="9"/>
  <c r="U6" i="6" l="1"/>
  <c r="A28" i="5"/>
  <c r="D29" i="5" s="1"/>
  <c r="I13" i="5"/>
</calcChain>
</file>

<file path=xl/sharedStrings.xml><?xml version="1.0" encoding="utf-8"?>
<sst xmlns="http://schemas.openxmlformats.org/spreadsheetml/2006/main" count="131" uniqueCount="82">
  <si>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</si>
  <si>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</si>
  <si>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</si>
  <si>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</si>
  <si>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合計</t>
    <rPh sb="0" eb="2">
      <t>ゴウケイ</t>
    </rPh>
    <phoneticPr fontId="5"/>
  </si>
  <si>
    <t>１．訪問系サービス（訪問介護、訪問入浴、夜間対応型訪問介護、訪問型サービス（総合事業））</t>
    <rPh sb="2" eb="4">
      <t>ホウモン</t>
    </rPh>
    <rPh sb="4" eb="5">
      <t>ケイ</t>
    </rPh>
    <rPh sb="10" eb="14">
      <t>ホウモンカイゴ</t>
    </rPh>
    <rPh sb="15" eb="19">
      <t>ホウモンニュウヨク</t>
    </rPh>
    <rPh sb="20" eb="29">
      <t>ヤカンタイオウガタホウモンカイゴ</t>
    </rPh>
    <rPh sb="30" eb="32">
      <t>ホウモン</t>
    </rPh>
    <rPh sb="32" eb="33">
      <t>ガタ</t>
    </rPh>
    <rPh sb="38" eb="40">
      <t>ソウゴウ</t>
    </rPh>
    <rPh sb="40" eb="42">
      <t>ジギョウ</t>
    </rPh>
    <phoneticPr fontId="5"/>
  </si>
  <si>
    <t>２．小規模多機能型居宅介護</t>
    <rPh sb="2" eb="13">
      <t>ショウキボタキノウガタキョタクカイゴ</t>
    </rPh>
    <phoneticPr fontId="5"/>
  </si>
  <si>
    <t>３．看護小規模多機能型居宅介護</t>
    <rPh sb="2" eb="15">
      <t>カンゴショウキボタキノウガタキョタクカイゴ</t>
    </rPh>
    <phoneticPr fontId="5"/>
  </si>
  <si>
    <t>４．定期巡回・随時対応型訪問介護看護</t>
    <rPh sb="2" eb="6">
      <t>テイキジュンカイ</t>
    </rPh>
    <rPh sb="7" eb="9">
      <t>ズイジ</t>
    </rPh>
    <rPh sb="9" eb="12">
      <t>タイオウガタ</t>
    </rPh>
    <rPh sb="12" eb="16">
      <t>ホウモンカイゴ</t>
    </rPh>
    <rPh sb="16" eb="18">
      <t>カンゴ</t>
    </rPh>
    <phoneticPr fontId="5"/>
  </si>
  <si>
    <t>介護人材実態調査　【事業所票】　訪問系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9">
      <t>ホウモンケイ</t>
    </rPh>
    <phoneticPr fontId="1"/>
  </si>
  <si>
    <t>の中に、ご回答ください。</t>
    <rPh sb="5" eb="7">
      <t>カイトウ</t>
    </rPh>
    <phoneticPr fontId="5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</si>
  <si>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</si>
  <si>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</si>
  <si>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</si>
  <si>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１．はい　　⇒問2-3へ</t>
    <rPh sb="7" eb="8">
      <t>トイ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</si>
  <si>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</si>
  <si>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</si>
  <si>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</si>
  <si>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設問No.→</t>
    <rPh sb="0" eb="2">
      <t>セツモン</t>
    </rPh>
    <phoneticPr fontId="1"/>
  </si>
  <si>
    <t>Q1 ｻｰﾋﾞｽ種別</t>
  </si>
  <si>
    <t>Q2-2開設時期</t>
    <rPh sb="4" eb="8">
      <t>カイセツジキ</t>
    </rPh>
    <phoneticPr fontId="1"/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</si>
  <si>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</si>
  <si>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</si>
  <si>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Q3 採用の課題</t>
    <rPh sb="3" eb="5">
      <t>サイヨウ</t>
    </rPh>
    <rPh sb="6" eb="8">
      <t>カダイ</t>
    </rPh>
    <phoneticPr fontId="1"/>
  </si>
  <si>
    <t>Q4 離職理由</t>
    <rPh sb="3" eb="7">
      <t>リショクリユウ</t>
    </rPh>
    <phoneticPr fontId="1"/>
  </si>
  <si>
    <t>SA</t>
  </si>
  <si>
    <t>NA</t>
  </si>
  <si>
    <t>SA</t>
    <phoneticPr fontId="1"/>
  </si>
  <si>
    <t>FA</t>
    <phoneticPr fontId="1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</si>
  <si>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</si>
  <si>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</si>
  <si>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</si>
  <si>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</si>
  <si>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</si>
  <si>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</si>
  <si>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</si>
  <si>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</si>
  <si>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</si>
  <si>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</si>
  <si>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</si>
  <si>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</si>
  <si>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</si>
  <si>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</si>
  <si>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</si>
  <si>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</si>
  <si>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5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</si>
  <si>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</si>
  <si>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集計用</t>
    <rPh sb="0" eb="3">
      <t>シュウケイヨウ</t>
    </rPh>
    <phoneticPr fontId="1"/>
  </si>
  <si>
    <t>種別</t>
    <rPh sb="0" eb="2">
      <t>シュベツ</t>
    </rPh>
    <phoneticPr fontId="1"/>
  </si>
  <si>
    <t>時期</t>
    <rPh sb="0" eb="2">
      <t>ジキ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</si>
  <si>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</si>
  <si>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</si>
  <si>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</si>
  <si>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</si>
  <si>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 xml:space="preserve"> Q2-3-4 採用者数_非常勤職員</t>
    <rPh sb="8" eb="11">
      <t>サイヨウシャ</t>
    </rPh>
    <rPh sb="11" eb="12">
      <t>スウ</t>
    </rPh>
    <rPh sb="13" eb="14">
      <t>ヒ</t>
    </rPh>
    <rPh sb="16" eb="18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</si>
  <si>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</si>
  <si>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</si>
  <si>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転記作業用</t>
    <rPh sb="0" eb="2">
      <t>テンキ</t>
    </rPh>
    <rPh sb="2" eb="5">
      <t>サギョウヨウ</t>
    </rPh>
    <phoneticPr fontId="1"/>
  </si>
  <si>
    <t>エラー</t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</si>
  <si>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</si>
  <si>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</si>
  <si>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外国人職員数</t>
    <rPh sb="0" eb="6">
      <t>ガイコクジンショクインスウ</t>
    </rPh>
    <phoneticPr fontId="1"/>
  </si>
  <si>
    <t>派遣職員数</t>
    <rPh sb="0" eb="5">
      <t>ハケンショクインスウ</t>
    </rPh>
    <phoneticPr fontId="1"/>
  </si>
  <si>
    <t>人</t>
    <rPh sb="0" eb="1">
      <t>ニン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</si>
  <si>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</si>
  <si>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</si>
  <si>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r>
      <t>※</t>
    </r>
    <r>
      <rPr>
        <b/>
        <u/>
        <sz val="9"/>
        <color theme="1"/>
        <rFont val="游ゴシック"/>
        <family val="3"/>
        <charset val="128"/>
        <scheme val="minor"/>
      </rPr>
      <t>本調査票の送付先（郵便</t>
    </r>
    <r>
      <rPr>
        <b/>
        <u/>
        <sz val="9"/>
        <rFont val="游ゴシック"/>
        <family val="3"/>
        <charset val="128"/>
        <scheme val="minor"/>
      </rPr>
      <t>・メール等</t>
    </r>
    <r>
      <rPr>
        <b/>
        <u/>
        <sz val="9"/>
        <color theme="1"/>
        <rFont val="游ゴシック"/>
        <family val="3"/>
        <charset val="128"/>
        <scheme val="minor"/>
      </rPr>
      <t>の宛名となっている事業所）で行うサービス</t>
    </r>
    <r>
      <rPr>
        <sz val="9"/>
        <color theme="1"/>
        <rFont val="游ゴシック"/>
        <family val="2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</si>
  <si>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</si>
  <si>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</si>
  <si>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1訪問系</t>
    <rPh sb="1" eb="4">
      <t>ホウモンケイ</t>
    </rPh>
    <phoneticPr fontId="1"/>
  </si>
  <si>
    <t>2小多機</t>
    <rPh sb="1" eb="4">
      <t>ショウタキ</t>
    </rPh>
    <phoneticPr fontId="1"/>
  </si>
  <si>
    <t>3看多機</t>
    <rPh sb="1" eb="4">
      <t>カンタキ</t>
    </rPh>
    <phoneticPr fontId="1"/>
  </si>
  <si>
    <t>4定期巡回</t>
    <rPh sb="1" eb="5">
      <t>テイキジュンカイ</t>
    </rPh>
    <phoneticPr fontId="1"/>
  </si>
  <si>
    <t>1. 1年以上</t>
    <rPh sb="4" eb="7">
      <t>ネンイジョウ</t>
    </rPh>
    <phoneticPr fontId="1"/>
  </si>
  <si>
    <t>2. 1年未満</t>
    <rPh sb="4" eb="5">
      <t>ネン</t>
    </rPh>
    <rPh sb="5" eb="7">
      <t>ミマン</t>
    </rPh>
    <phoneticPr fontId="1"/>
  </si>
  <si>
    <t>Q2-1-2　常勤職員数</t>
    <rPh sb="7" eb="9">
      <t>ジョウキン</t>
    </rPh>
    <rPh sb="9" eb="12">
      <t>ショクインスウ</t>
    </rPh>
    <phoneticPr fontId="1"/>
  </si>
  <si>
    <t>Q2-1-3 非常勤職員数</t>
    <rPh sb="7" eb="10">
      <t>ヒジョウキン</t>
    </rPh>
    <rPh sb="10" eb="13">
      <t>ショクインスウ</t>
    </rPh>
    <phoneticPr fontId="1"/>
  </si>
  <si>
    <t>Q3 自由回答１</t>
    <rPh sb="3" eb="7">
      <t>ジユウカイトウ</t>
    </rPh>
    <phoneticPr fontId="1"/>
  </si>
  <si>
    <t>Q4 自由回答２</t>
    <rPh sb="3" eb="7">
      <t>ジユウカイトウ</t>
    </rPh>
    <phoneticPr fontId="1"/>
  </si>
  <si>
    <t>※令和8年4月1日現在の状況について、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</si>
  <si>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問２-３　令和８年４月１日時点で、開設から１年以上を経過している事業所にお伺いします。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</si>
  <si>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過去１年間（令和７年４月３１日～令和８年３月３１日）の介護職員の採用者数と離職者数を、常勤・非常勤別にご記入ください。外国人人材も含めてご回答ください。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6" eb="18">
      <t>レイワ</t>
    </rPh>
    <rPh sb="43" eb="45">
      <t>ジョウキン</t>
    </rPh>
    <rPh sb="46" eb="49">
      <t>ヒジョウキン</t>
    </rPh>
    <rPh sb="49" eb="50">
      <t>ベツ</t>
    </rPh>
    <rPh sb="77" eb="79">
      <t>スウチ</t>
    </rPh>
    <rPh sb="80" eb="82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</si>
</sst>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4" borderId="0" xfId="0" applyFill="1">
      <alignment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3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0" fillId="4" borderId="0" xfId="0" applyFill="1" applyBorder="1">
      <alignment vertical="center"/>
    </xf>
    <xf numFmtId="0" fontId="10" fillId="4" borderId="0" xfId="0" applyFont="1" applyFill="1">
      <alignment vertical="center"/>
    </xf>
    <xf numFmtId="0" fontId="7" fillId="4" borderId="0" xfId="0" applyFont="1" applyFill="1" applyAlignment="1">
      <alignment vertical="center"/>
    </xf>
    <xf numFmtId="0" fontId="12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9" fillId="4" borderId="0" xfId="0" applyFont="1" applyFill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0" fillId="4" borderId="0" xfId="0" applyFont="1" applyFill="1" applyAlignment="1">
      <alignment vertical="center" wrapText="1"/>
    </xf>
    <xf numFmtId="0" fontId="8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right" vertical="center"/>
    </xf>
    <xf numFmtId="0" fontId="3" fillId="4" borderId="0" xfId="0" applyFont="1" applyFill="1" applyBorder="1">
      <alignment vertical="center"/>
    </xf>
    <xf numFmtId="0" fontId="0" fillId="4" borderId="0" xfId="0" applyFill="1" applyBorder="1" applyAlignment="1">
      <alignment horizontal="center" vertical="center"/>
    </xf>
    <xf numFmtId="0" fontId="6" fillId="4" borderId="0" xfId="0" applyFont="1" applyFill="1" applyProtection="1">
      <alignment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0" fontId="6" fillId="4" borderId="0" xfId="0" applyFont="1" applyFill="1" applyProtection="1">
      <alignment vertical="center"/>
    </xf>
    <xf numFmtId="0" fontId="11" fillId="4" borderId="0" xfId="0" applyFont="1" applyFill="1" applyProtection="1">
      <alignment vertical="center"/>
      <protection locked="0"/>
    </xf>
    <xf numFmtId="0" fontId="4" fillId="3" borderId="14" xfId="0" applyFont="1" applyFill="1" applyBorder="1">
      <alignment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>
      <alignment vertical="center"/>
    </xf>
    <xf numFmtId="0" fontId="9" fillId="4" borderId="0" xfId="0" applyFont="1" applyFill="1" applyProtection="1">
      <alignment vertical="center"/>
      <protection locked="0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49" fontId="13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left" vertical="top"/>
      <protection locked="0"/>
    </xf>
    <xf numFmtId="0" fontId="3" fillId="3" borderId="14" xfId="0" applyFont="1" applyFill="1" applyBorder="1" applyAlignment="1" applyProtection="1">
      <alignment horizontal="left" vertical="top"/>
      <protection locked="0"/>
    </xf>
    <xf numFmtId="0" fontId="8" fillId="4" borderId="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12CC3-B972-4CBB-AF59-4BB0CCED27D5}">
  <dimension ref="A1:O70"/>
  <sheetViews>
    <sheetView tabSelected="1" view="pageBreakPreview" zoomScale="130" zoomScaleNormal="100" zoomScaleSheetLayoutView="130" workbookViewId="0">
      <selection activeCell="B2" sqref="B2:M2"/>
    </sheetView>
  </sheetViews>
  <sheetFormatPr defaultColWidth="9" defaultRowHeight="18.75" x14ac:dyDescent="0.4"/>
  <cols>
    <col min="1" max="1" width="1.25" style="1" customWidth="1"/>
    <col min="2" max="2" width="1.125" style="1" customWidth="1"/>
    <col min="3" max="7" width="7.25" style="1" customWidth="1"/>
    <col min="8" max="9" width="8.75" style="1" customWidth="1"/>
    <col min="10" max="10" width="7.25" style="1" customWidth="1"/>
    <col min="11" max="11" width="9.625" style="1" customWidth="1"/>
    <col min="12" max="12" width="6.625" style="1" customWidth="1"/>
    <col min="13" max="13" width="9.25" style="1" customWidth="1"/>
    <col min="14" max="14" width="0.5" style="1" customWidth="1"/>
    <col min="15" max="15" width="0.125" style="1" customWidth="1"/>
    <col min="16" max="16384" width="9" style="1"/>
  </cols>
  <sheetData>
    <row r="1" spans="1:15" ht="5.45" customHeight="1" x14ac:dyDescent="0.4"/>
    <row r="2" spans="1:15" ht="18" customHeight="1" x14ac:dyDescent="0.4">
      <c r="B2" s="51" t="s">
        <v>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5.45" customHeight="1" thickBot="1" x14ac:dyDescent="0.45"/>
    <row r="4" spans="1:15" ht="19.5" thickBot="1" x14ac:dyDescent="0.45">
      <c r="C4" s="46" t="s">
        <v>79</v>
      </c>
      <c r="D4" s="10"/>
      <c r="E4" s="10"/>
      <c r="F4" s="10"/>
      <c r="G4" s="42"/>
      <c r="H4" s="9" t="s">
        <v>10</v>
      </c>
      <c r="I4" s="10"/>
      <c r="K4" s="10"/>
    </row>
    <row r="5" spans="1:15" ht="6.6" customHeight="1" x14ac:dyDescent="0.4"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5" x14ac:dyDescent="0.4">
      <c r="A6" s="1">
        <f>COUNTIF(C10:C13,"○")</f>
        <v>0</v>
      </c>
      <c r="B6" s="11" t="s">
        <v>67</v>
      </c>
      <c r="C6" s="11"/>
      <c r="D6" s="11"/>
      <c r="E6" s="11"/>
      <c r="F6" s="11"/>
      <c r="G6" s="11"/>
      <c r="H6" s="12"/>
      <c r="I6" s="12"/>
      <c r="J6" s="12"/>
      <c r="K6" s="10"/>
      <c r="L6" s="13"/>
    </row>
    <row r="7" spans="1:15" ht="9" customHeight="1" x14ac:dyDescent="0.4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5" ht="18" customHeight="1" x14ac:dyDescent="0.4">
      <c r="B8" s="10"/>
      <c r="C8" s="14" t="s">
        <v>66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9" customHeight="1" thickBot="1" x14ac:dyDescent="0.45">
      <c r="B9" s="10"/>
    </row>
    <row r="10" spans="1:15" ht="19.5" thickBot="1" x14ac:dyDescent="0.45">
      <c r="B10" s="10"/>
      <c r="C10" s="43"/>
      <c r="D10" s="16" t="s">
        <v>5</v>
      </c>
      <c r="O10" s="17"/>
    </row>
    <row r="11" spans="1:15" ht="18" customHeight="1" thickBot="1" x14ac:dyDescent="0.45">
      <c r="B11" s="10"/>
      <c r="C11" s="43"/>
      <c r="D11" s="16" t="s">
        <v>6</v>
      </c>
      <c r="N11" s="16"/>
      <c r="O11" s="17"/>
    </row>
    <row r="12" spans="1:15" ht="18" customHeight="1" thickBot="1" x14ac:dyDescent="0.45">
      <c r="B12" s="10"/>
      <c r="C12" s="43"/>
      <c r="D12" s="16" t="s">
        <v>7</v>
      </c>
      <c r="N12" s="16"/>
      <c r="O12" s="17"/>
    </row>
    <row r="13" spans="1:15" ht="19.5" thickBot="1" x14ac:dyDescent="0.45">
      <c r="B13" s="10"/>
      <c r="C13" s="43"/>
      <c r="D13" s="16" t="s">
        <v>8</v>
      </c>
      <c r="I13" s="52" t="str">
        <f>IF(A6&gt;1,"問１は１つのみ選択してください。","")</f>
        <v/>
      </c>
      <c r="J13" s="52"/>
      <c r="K13" s="52"/>
      <c r="L13" s="52"/>
      <c r="M13" s="52"/>
      <c r="N13" s="16"/>
      <c r="O13" s="17"/>
    </row>
    <row r="14" spans="1:15" x14ac:dyDescent="0.4">
      <c r="B14" s="10"/>
      <c r="K14" s="18"/>
      <c r="O14" s="17"/>
    </row>
    <row r="15" spans="1:15" ht="18" customHeight="1" x14ac:dyDescent="0.4">
      <c r="B15" s="11" t="s">
        <v>13</v>
      </c>
    </row>
    <row r="16" spans="1:15" ht="18" customHeight="1" x14ac:dyDescent="0.4">
      <c r="C16" s="19" t="s">
        <v>0</v>
      </c>
    </row>
    <row r="17" spans="1:15" ht="12" customHeight="1" x14ac:dyDescent="0.4"/>
    <row r="18" spans="1:15" x14ac:dyDescent="0.4">
      <c r="B18" s="20"/>
      <c r="C18" s="11" t="s">
        <v>68</v>
      </c>
      <c r="D18" s="10"/>
      <c r="E18" s="10"/>
      <c r="F18" s="10"/>
      <c r="G18" s="10"/>
      <c r="H18" s="10"/>
      <c r="I18" s="10"/>
      <c r="J18" s="10"/>
      <c r="K18" s="10"/>
    </row>
    <row r="19" spans="1:15" ht="6" customHeight="1" x14ac:dyDescent="0.4">
      <c r="B19" s="20"/>
      <c r="C19" s="11"/>
      <c r="D19" s="10"/>
      <c r="E19" s="10"/>
      <c r="F19" s="10"/>
      <c r="G19" s="10"/>
      <c r="H19" s="10"/>
      <c r="I19" s="10"/>
      <c r="J19" s="10"/>
      <c r="K19" s="10"/>
    </row>
    <row r="20" spans="1:15" x14ac:dyDescent="0.4">
      <c r="B20" s="20"/>
      <c r="C20" s="12" t="s">
        <v>15</v>
      </c>
      <c r="D20" s="10"/>
      <c r="E20" s="10"/>
      <c r="F20" s="10"/>
      <c r="G20" s="10"/>
      <c r="H20" s="10"/>
      <c r="I20" s="10"/>
      <c r="J20" s="10"/>
      <c r="K20" s="10"/>
    </row>
    <row r="21" spans="1:15" x14ac:dyDescent="0.4">
      <c r="B21" s="20"/>
      <c r="C21" s="12" t="s">
        <v>16</v>
      </c>
      <c r="D21" s="10"/>
      <c r="E21" s="10"/>
      <c r="F21" s="10"/>
      <c r="G21" s="10"/>
      <c r="H21" s="10"/>
      <c r="I21" s="10"/>
      <c r="J21" s="10"/>
      <c r="K21" s="10"/>
    </row>
    <row r="22" spans="1:15" ht="6" customHeight="1" thickBot="1" x14ac:dyDescent="0.45">
      <c r="B22" s="20"/>
      <c r="C22" s="21"/>
      <c r="D22" s="10"/>
      <c r="E22" s="10"/>
      <c r="F22" s="10"/>
      <c r="G22" s="10"/>
      <c r="H22" s="10"/>
      <c r="I22" s="10"/>
      <c r="J22" s="10"/>
      <c r="K22" s="10"/>
    </row>
    <row r="23" spans="1:15" ht="19.5" thickBot="1" x14ac:dyDescent="0.45">
      <c r="B23" s="10"/>
      <c r="C23" s="56" t="s">
        <v>17</v>
      </c>
      <c r="D23" s="57"/>
      <c r="E23" s="49"/>
      <c r="F23" s="49"/>
      <c r="G23" s="60" t="s">
        <v>1</v>
      </c>
      <c r="H23" s="62" t="s">
        <v>59</v>
      </c>
      <c r="I23" s="63"/>
      <c r="J23" s="49"/>
      <c r="K23" s="49"/>
      <c r="L23" s="45" t="s">
        <v>1</v>
      </c>
    </row>
    <row r="24" spans="1:15" ht="19.5" thickBot="1" x14ac:dyDescent="0.45">
      <c r="B24" s="10"/>
      <c r="C24" s="58"/>
      <c r="D24" s="59"/>
      <c r="E24" s="49"/>
      <c r="F24" s="49"/>
      <c r="G24" s="61"/>
      <c r="H24" s="62" t="s">
        <v>60</v>
      </c>
      <c r="I24" s="63"/>
      <c r="J24" s="49"/>
      <c r="K24" s="49"/>
      <c r="L24" s="45" t="s">
        <v>1</v>
      </c>
    </row>
    <row r="25" spans="1:15" ht="12" customHeight="1" thickBot="1" x14ac:dyDescent="0.45">
      <c r="B25" s="10"/>
      <c r="C25" s="33"/>
      <c r="D25" s="33"/>
      <c r="E25" s="37"/>
      <c r="F25" s="37"/>
      <c r="G25" s="34"/>
      <c r="H25" s="35"/>
      <c r="I25" s="35"/>
      <c r="J25" s="37"/>
      <c r="K25" s="37"/>
      <c r="L25" s="36"/>
    </row>
    <row r="26" spans="1:15" ht="36" customHeight="1" thickBot="1" x14ac:dyDescent="0.45">
      <c r="B26" s="10"/>
      <c r="C26" s="65" t="s">
        <v>61</v>
      </c>
      <c r="D26" s="66"/>
      <c r="E26" s="49"/>
      <c r="F26" s="49"/>
      <c r="G26" s="44" t="s">
        <v>63</v>
      </c>
      <c r="H26" s="65" t="s">
        <v>62</v>
      </c>
      <c r="I26" s="66"/>
      <c r="J26" s="49"/>
      <c r="K26" s="49"/>
      <c r="L26" s="45" t="s">
        <v>63</v>
      </c>
    </row>
    <row r="27" spans="1:15" ht="15" customHeight="1" thickBot="1" x14ac:dyDescent="0.45"/>
    <row r="28" spans="1:15" ht="19.5" thickBot="1" x14ac:dyDescent="0.45">
      <c r="A28" s="1">
        <f>COUNTIF(J28:J29,"○")</f>
        <v>0</v>
      </c>
      <c r="C28" s="11" t="s">
        <v>11</v>
      </c>
      <c r="D28" s="23"/>
      <c r="E28" s="23"/>
      <c r="F28" s="23"/>
      <c r="G28" s="23"/>
      <c r="J28" s="43"/>
      <c r="K28" s="12" t="s">
        <v>14</v>
      </c>
      <c r="L28" s="12"/>
      <c r="M28" s="32"/>
      <c r="O28" s="17"/>
    </row>
    <row r="29" spans="1:15" ht="19.5" thickBot="1" x14ac:dyDescent="0.45">
      <c r="C29" s="22"/>
      <c r="D29" s="64" t="str">
        <f>IF(A28&gt;1,"問2-2は１つ"&amp;CHAR(10)&amp;"選択してください。","（1つ選択）")</f>
        <v>（1つ選択）</v>
      </c>
      <c r="E29" s="64"/>
      <c r="F29" s="64"/>
      <c r="G29" s="64"/>
      <c r="J29" s="43"/>
      <c r="K29" s="12" t="s">
        <v>12</v>
      </c>
      <c r="L29" s="12"/>
      <c r="M29" s="32"/>
      <c r="O29" s="17"/>
    </row>
    <row r="30" spans="1:15" x14ac:dyDescent="0.4">
      <c r="C30" s="24"/>
      <c r="O30" s="17"/>
    </row>
    <row r="31" spans="1:15" x14ac:dyDescent="0.4">
      <c r="C31" s="39" t="s">
        <v>80</v>
      </c>
      <c r="D31" s="40"/>
      <c r="E31" s="38"/>
      <c r="F31" s="38"/>
      <c r="G31" s="38"/>
      <c r="H31" s="38"/>
      <c r="I31" s="38"/>
      <c r="J31" s="38"/>
      <c r="K31" s="38"/>
      <c r="L31" s="38"/>
      <c r="M31" s="38"/>
    </row>
    <row r="32" spans="1:15" ht="18" customHeight="1" x14ac:dyDescent="0.4">
      <c r="D32" s="53" t="s">
        <v>81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2:13" ht="18" customHeight="1" x14ac:dyDescent="0.4"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2:13" ht="9" customHeight="1" x14ac:dyDescent="0.4"/>
    <row r="35" spans="2:13" ht="18" customHeight="1" thickBot="1" x14ac:dyDescent="0.45">
      <c r="E35" s="54" t="s">
        <v>2</v>
      </c>
      <c r="F35" s="55"/>
      <c r="G35" s="55"/>
      <c r="H35" s="55" t="s">
        <v>3</v>
      </c>
      <c r="I35" s="55"/>
      <c r="J35" s="55"/>
    </row>
    <row r="36" spans="2:13" ht="18" customHeight="1" thickBot="1" x14ac:dyDescent="0.45">
      <c r="C36" s="65" t="s">
        <v>33</v>
      </c>
      <c r="D36" s="66"/>
      <c r="E36" s="49"/>
      <c r="F36" s="49"/>
      <c r="G36" s="49"/>
      <c r="H36" s="49"/>
      <c r="I36" s="49"/>
      <c r="J36" s="49"/>
    </row>
    <row r="37" spans="2:13" ht="18" customHeight="1" thickBot="1" x14ac:dyDescent="0.45">
      <c r="C37" s="69" t="s">
        <v>34</v>
      </c>
      <c r="D37" s="70"/>
      <c r="E37" s="49"/>
      <c r="F37" s="49"/>
      <c r="G37" s="49"/>
      <c r="H37" s="49"/>
      <c r="I37" s="49"/>
      <c r="J37" s="49"/>
    </row>
    <row r="38" spans="2:13" ht="18" customHeight="1" thickTop="1" thickBot="1" x14ac:dyDescent="0.45">
      <c r="C38" s="71" t="s">
        <v>4</v>
      </c>
      <c r="D38" s="72"/>
      <c r="E38" s="73">
        <f>SUM(E36:G37)</f>
        <v>0</v>
      </c>
      <c r="F38" s="73"/>
      <c r="G38" s="73"/>
      <c r="H38" s="73">
        <f>SUM(H36:J37)</f>
        <v>0</v>
      </c>
      <c r="I38" s="73"/>
      <c r="J38" s="73"/>
    </row>
    <row r="39" spans="2:13" ht="9" customHeight="1" x14ac:dyDescent="0.4"/>
    <row r="40" spans="2:13" x14ac:dyDescent="0.4">
      <c r="B40" s="41" t="s">
        <v>45</v>
      </c>
      <c r="C40" s="20"/>
      <c r="D40" s="10"/>
      <c r="E40" s="10"/>
      <c r="F40" s="10"/>
      <c r="G40" s="10"/>
      <c r="H40" s="10"/>
      <c r="I40" s="10"/>
      <c r="J40" s="10"/>
      <c r="K40" s="10"/>
    </row>
    <row r="41" spans="2:13" ht="9" customHeight="1" thickBot="1" x14ac:dyDescent="0.45">
      <c r="B41" s="10"/>
      <c r="C41" s="9"/>
      <c r="D41" s="10"/>
      <c r="E41" s="10"/>
      <c r="F41" s="10"/>
      <c r="G41" s="10"/>
      <c r="H41" s="10"/>
      <c r="I41" s="10"/>
      <c r="J41" s="10"/>
      <c r="K41" s="10"/>
    </row>
    <row r="42" spans="2:13" ht="19.5" thickBot="1" x14ac:dyDescent="0.45"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2:13" ht="19.5" thickBot="1" x14ac:dyDescent="0.45"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2:13" ht="19.5" thickBot="1" x14ac:dyDescent="0.45">
      <c r="B44" s="10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2:13" ht="18" customHeight="1" thickBot="1" x14ac:dyDescent="0.45">
      <c r="B45" s="10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2:13" ht="18" customHeight="1" x14ac:dyDescent="0.4">
      <c r="B46" s="10"/>
    </row>
    <row r="47" spans="2:13" ht="18" customHeight="1" x14ac:dyDescent="0.4">
      <c r="B47" s="10"/>
    </row>
    <row r="48" spans="2:13" ht="18" customHeight="1" x14ac:dyDescent="0.4">
      <c r="B48" s="10"/>
    </row>
    <row r="49" spans="2:12" ht="18" customHeight="1" x14ac:dyDescent="0.4">
      <c r="B49" s="10"/>
    </row>
    <row r="50" spans="2:12" ht="18" customHeight="1" x14ac:dyDescent="0.4">
      <c r="B50" s="10"/>
    </row>
    <row r="51" spans="2:12" ht="15.6" customHeight="1" x14ac:dyDescent="0.4">
      <c r="B51" s="41" t="s">
        <v>46</v>
      </c>
    </row>
    <row r="52" spans="2:12" ht="9" customHeight="1" thickBot="1" x14ac:dyDescent="0.45"/>
    <row r="53" spans="2:12" ht="19.5" thickBot="1" x14ac:dyDescent="0.45"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2:12" ht="19.5" thickBot="1" x14ac:dyDescent="0.45">
      <c r="C54" s="68"/>
      <c r="D54" s="68"/>
      <c r="E54" s="68"/>
      <c r="F54" s="68"/>
      <c r="G54" s="68"/>
      <c r="H54" s="68"/>
      <c r="I54" s="68"/>
      <c r="J54" s="68"/>
      <c r="K54" s="68"/>
      <c r="L54" s="68"/>
    </row>
    <row r="55" spans="2:12" ht="19.5" thickBot="1" x14ac:dyDescent="0.45"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2:12" ht="19.5" thickBot="1" x14ac:dyDescent="0.45"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8" spans="2:12" ht="19.5" thickBot="1" x14ac:dyDescent="0.45">
      <c r="C58" s="1" t="s">
        <v>35</v>
      </c>
    </row>
    <row r="59" spans="2:12" ht="19.5" thickBot="1" x14ac:dyDescent="0.45">
      <c r="C59" s="47" t="s">
        <v>36</v>
      </c>
      <c r="D59" s="48"/>
      <c r="E59" s="48"/>
      <c r="F59" s="49"/>
      <c r="G59" s="49"/>
      <c r="H59" s="49"/>
      <c r="I59" s="49"/>
      <c r="J59" s="49"/>
      <c r="K59" s="49"/>
      <c r="L59" s="49"/>
    </row>
    <row r="60" spans="2:12" ht="19.5" thickBot="1" x14ac:dyDescent="0.45">
      <c r="C60" s="47" t="s">
        <v>37</v>
      </c>
      <c r="D60" s="48"/>
      <c r="E60" s="48"/>
      <c r="F60" s="49"/>
      <c r="G60" s="49"/>
      <c r="H60" s="49"/>
      <c r="I60" s="49"/>
      <c r="J60" s="49"/>
      <c r="K60" s="49"/>
      <c r="L60" s="49"/>
    </row>
    <row r="61" spans="2:12" ht="19.5" thickBot="1" x14ac:dyDescent="0.45">
      <c r="C61" s="47" t="s">
        <v>38</v>
      </c>
      <c r="D61" s="48"/>
      <c r="E61" s="48"/>
      <c r="F61" s="50"/>
      <c r="G61" s="50"/>
      <c r="H61" s="50"/>
      <c r="I61" s="50"/>
      <c r="J61" s="50"/>
      <c r="K61" s="50"/>
      <c r="L61" s="50"/>
    </row>
    <row r="62" spans="2:12" ht="19.5" thickBot="1" x14ac:dyDescent="0.45">
      <c r="C62" s="47" t="s">
        <v>39</v>
      </c>
      <c r="D62" s="48"/>
      <c r="E62" s="48"/>
      <c r="F62" s="49"/>
      <c r="G62" s="49"/>
      <c r="H62" s="49"/>
      <c r="I62" s="49"/>
      <c r="J62" s="49"/>
      <c r="K62" s="49"/>
      <c r="L62" s="49"/>
    </row>
    <row r="64" spans="2:12" x14ac:dyDescent="0.4">
      <c r="C64" s="1" t="s">
        <v>40</v>
      </c>
    </row>
    <row r="65" spans="3:13" ht="18" customHeight="1" x14ac:dyDescent="0.4"/>
    <row r="68" spans="3:13" ht="18" customHeight="1" x14ac:dyDescent="0.4"/>
    <row r="70" spans="3:13" x14ac:dyDescent="0.4">
      <c r="C70" s="10"/>
      <c r="L70" s="25"/>
      <c r="M70" s="25"/>
    </row>
  </sheetData>
  <sheetProtection sheet="1" formatRows="0"/>
  <mergeCells count="36">
    <mergeCell ref="J26:K26"/>
    <mergeCell ref="C42:L45"/>
    <mergeCell ref="C53:L56"/>
    <mergeCell ref="C36:D36"/>
    <mergeCell ref="E36:G36"/>
    <mergeCell ref="H36:J36"/>
    <mergeCell ref="C37:D37"/>
    <mergeCell ref="E37:G37"/>
    <mergeCell ref="H37:J37"/>
    <mergeCell ref="C38:D38"/>
    <mergeCell ref="E38:G38"/>
    <mergeCell ref="H38:J38"/>
    <mergeCell ref="B2:M2"/>
    <mergeCell ref="I13:M13"/>
    <mergeCell ref="D32:M33"/>
    <mergeCell ref="E35:G35"/>
    <mergeCell ref="H35:J35"/>
    <mergeCell ref="C23:D24"/>
    <mergeCell ref="E23:F24"/>
    <mergeCell ref="G23:G24"/>
    <mergeCell ref="H23:I23"/>
    <mergeCell ref="J23:K23"/>
    <mergeCell ref="H24:I24"/>
    <mergeCell ref="J24:K24"/>
    <mergeCell ref="D29:G29"/>
    <mergeCell ref="C26:D26"/>
    <mergeCell ref="H26:I26"/>
    <mergeCell ref="E26:F26"/>
    <mergeCell ref="C62:E62"/>
    <mergeCell ref="F62:L62"/>
    <mergeCell ref="C59:E59"/>
    <mergeCell ref="F59:L59"/>
    <mergeCell ref="C60:E60"/>
    <mergeCell ref="F60:L60"/>
    <mergeCell ref="C61:E61"/>
    <mergeCell ref="F61:L61"/>
  </mergeCells>
  <phoneticPr fontId="1"/>
  <conditionalFormatting sqref="D29">
    <cfRule type="containsText" dxfId="3" priority="2" operator="containsText" text="選択してください">
      <formula>NOT(ISERROR(SEARCH("選択してください",D29)))</formula>
    </cfRule>
  </conditionalFormatting>
  <conditionalFormatting sqref="E36:J38">
    <cfRule type="expression" dxfId="2" priority="1">
      <formula>$J$29="○"</formula>
    </cfRule>
  </conditionalFormatting>
  <conditionalFormatting sqref="I13:M13">
    <cfRule type="containsText" dxfId="1" priority="3" operator="containsText" text="選択してください">
      <formula>NOT(ISERROR(SEARCH("選択してください",I13)))</formula>
    </cfRule>
  </conditionalFormatting>
  <dataValidations count="4">
    <dataValidation type="list" allowBlank="1" showInputMessage="1" showErrorMessage="1" sqref="C10:C13 J28:J29" xr:uid="{16C67F15-BAA7-4558-B125-BE27877C0104}">
      <formula1>"　,○"</formula1>
    </dataValidation>
    <dataValidation type="whole" allowBlank="1" showInputMessage="1" showErrorMessage="1" sqref="J25 K25" xr:uid="{D5230E21-967F-455E-BEF1-CB02449B798B}">
      <formula1>0</formula1>
      <formula2>9999999999</formula2>
    </dataValidation>
    <dataValidation type="whole" allowBlank="1" showInputMessage="1" showErrorMessage="1" error="数値のみ記入してください。" sqref="E23:F24 J23:K24 J26:K26 E36:J37" xr:uid="{7B2DFA1B-8039-4A3E-99F3-2458B882B811}">
      <formula1>0</formula1>
      <formula2>9999999999</formula2>
    </dataValidation>
    <dataValidation type="whole" allowBlank="1" showInputMessage="1" showErrorMessage="1" error="数値のみ記入してください。" sqref="E26:F26" xr:uid="{9C93851F-AD6C-4EDF-BFD1-A548442F0A3D}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F1D09-022E-47A0-BE70-1EA280363F15}">
  <dimension ref="A1:U6"/>
  <sheetViews>
    <sheetView workbookViewId="0">
      <selection activeCell="A4" sqref="A4"/>
    </sheetView>
  </sheetViews>
  <sheetFormatPr defaultRowHeight="18.75" x14ac:dyDescent="0.4"/>
  <cols>
    <col min="21" max="21" width="44.75" customWidth="1"/>
  </cols>
  <sheetData>
    <row r="1" spans="1:21" x14ac:dyDescent="0.4">
      <c r="A1" t="s">
        <v>47</v>
      </c>
      <c r="F1" s="2"/>
      <c r="I1" s="2"/>
      <c r="J1" s="2"/>
      <c r="K1" s="2"/>
      <c r="L1" s="2"/>
      <c r="M1" s="2"/>
      <c r="N1" s="2"/>
    </row>
    <row r="2" spans="1:21" x14ac:dyDescent="0.4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  <c r="Q2" s="3">
        <v>17</v>
      </c>
      <c r="R2" s="3">
        <v>18</v>
      </c>
      <c r="S2" s="3">
        <v>19</v>
      </c>
      <c r="T2" s="3">
        <v>20</v>
      </c>
    </row>
    <row r="3" spans="1:21" x14ac:dyDescent="0.4">
      <c r="A3" s="4" t="s">
        <v>18</v>
      </c>
      <c r="B3" s="3"/>
      <c r="C3" s="3"/>
      <c r="D3" s="3"/>
      <c r="E3" s="3"/>
      <c r="F3" s="3"/>
      <c r="G3" s="3"/>
      <c r="H3" s="3"/>
    </row>
    <row r="4" spans="1:21" ht="49.5" x14ac:dyDescent="0.4">
      <c r="A4" s="5"/>
      <c r="B4" s="5" t="s">
        <v>19</v>
      </c>
      <c r="C4" s="28" t="s">
        <v>50</v>
      </c>
      <c r="D4" s="28" t="s">
        <v>75</v>
      </c>
      <c r="E4" s="28" t="s">
        <v>76</v>
      </c>
      <c r="F4" s="28" t="s">
        <v>20</v>
      </c>
      <c r="G4" s="28" t="s">
        <v>21</v>
      </c>
      <c r="H4" s="28" t="s">
        <v>22</v>
      </c>
      <c r="I4" s="28" t="s">
        <v>53</v>
      </c>
      <c r="J4" s="28" t="s">
        <v>54</v>
      </c>
      <c r="K4" s="28" t="s">
        <v>55</v>
      </c>
      <c r="L4" s="28" t="s">
        <v>56</v>
      </c>
      <c r="M4" s="28" t="s">
        <v>77</v>
      </c>
      <c r="N4" s="28" t="s">
        <v>78</v>
      </c>
      <c r="O4" s="28" t="s">
        <v>41</v>
      </c>
      <c r="P4" s="28" t="s">
        <v>42</v>
      </c>
      <c r="Q4" s="28" t="s">
        <v>43</v>
      </c>
      <c r="R4" s="28" t="s">
        <v>44</v>
      </c>
      <c r="S4" s="28" t="s">
        <v>64</v>
      </c>
      <c r="T4" s="28" t="s">
        <v>65</v>
      </c>
    </row>
    <row r="5" spans="1:21" x14ac:dyDescent="0.4">
      <c r="A5" s="6"/>
      <c r="B5" s="7" t="s">
        <v>25</v>
      </c>
      <c r="C5" s="7" t="s">
        <v>26</v>
      </c>
      <c r="D5" s="7" t="s">
        <v>26</v>
      </c>
      <c r="E5" s="7" t="s">
        <v>26</v>
      </c>
      <c r="F5" s="7" t="s">
        <v>27</v>
      </c>
      <c r="G5" s="7" t="s">
        <v>26</v>
      </c>
      <c r="H5" s="7" t="s">
        <v>26</v>
      </c>
      <c r="I5" s="7" t="s">
        <v>26</v>
      </c>
      <c r="J5" s="7" t="s">
        <v>26</v>
      </c>
      <c r="K5" s="7" t="s">
        <v>26</v>
      </c>
      <c r="L5" s="7" t="s">
        <v>26</v>
      </c>
      <c r="M5" s="7" t="s">
        <v>28</v>
      </c>
      <c r="N5" s="7" t="s">
        <v>28</v>
      </c>
      <c r="O5" s="7" t="s">
        <v>28</v>
      </c>
      <c r="P5" s="7" t="s">
        <v>28</v>
      </c>
      <c r="Q5" s="7" t="s">
        <v>28</v>
      </c>
      <c r="R5" s="7" t="s">
        <v>28</v>
      </c>
      <c r="S5" s="7" t="s">
        <v>26</v>
      </c>
      <c r="T5" s="7" t="s">
        <v>26</v>
      </c>
    </row>
    <row r="6" spans="1:21" x14ac:dyDescent="0.4">
      <c r="B6" s="8" t="str">
        <f>IF(COUNTIF(転記作業用!A6:D6,"&lt;&gt;0")&gt;1,"",IF(転記作業用!E6=0,"-",転記作業用!E6))</f>
        <v>-</v>
      </c>
      <c r="C6" s="8" t="str">
        <f>IF(調査票!E23="","-",調査票!E23)</f>
        <v>-</v>
      </c>
      <c r="D6" s="8" t="str">
        <f>IF(調査票!J23="","-",調査票!J23)</f>
        <v>-</v>
      </c>
      <c r="E6" s="8" t="str">
        <f>IF(調査票!J24="","-",調査票!J24)</f>
        <v>-</v>
      </c>
      <c r="F6" s="8" t="str">
        <f>IF(COUNTIF(転記作業用!J6:K6,"&lt;&gt;0")&gt;1,"-",IF(転記作業用!L6=0,"-",転記作業用!L6))</f>
        <v>-</v>
      </c>
      <c r="G6" s="8" t="str">
        <f>IF($F$6=2,"*",IF(OR(調査票!E36&lt;&gt;"",調査票!E37&lt;&gt;""),調査票!E38,"-"))</f>
        <v>-</v>
      </c>
      <c r="H6" s="8" t="str">
        <f>IF($F$6=2,"*",IF(OR(調査票!H36&lt;&gt;"",調査票!H37&lt;&gt;""),調査票!H38,"-"))</f>
        <v>-</v>
      </c>
      <c r="I6" s="8" t="str">
        <f>IF($F$6=2,"*",IF(AND(調査票!E36="",調査票!E38=0),"-",IF(AND(調査票!E36="",調査票!E38&lt;&gt;0),0,調査票!E36)))</f>
        <v>-</v>
      </c>
      <c r="J6" s="8" t="str">
        <f>IF($F$6=2,"*",IF(AND(調査票!E37="",調査票!E38=0),"-",IF(AND(調査票!E37="",調査票!E38&lt;&gt;0),0,調査票!E37)))</f>
        <v>-</v>
      </c>
      <c r="K6" s="8" t="str">
        <f>IF($F$6=2,"*",IF(AND(調査票!H36="",調査票!H38=0),"-",IF(AND(調査票!H36="",調査票!H38&lt;&gt;0),0,調査票!H36)))</f>
        <v>-</v>
      </c>
      <c r="L6" s="8" t="str">
        <f>IF($F$6=2,"*",IF(AND(調査票!H37="",調査票!H38=0),"-",IF(AND(調査票!H37="",調査票!H38&lt;&gt;0),0,調査票!H37)))</f>
        <v>-</v>
      </c>
      <c r="M6" s="8" t="str">
        <f>IF(調査票!C42="","-",調査票!C42)</f>
        <v>-</v>
      </c>
      <c r="N6" s="8" t="str">
        <f>IF(調査票!C53="","-",調査票!C53)</f>
        <v>-</v>
      </c>
      <c r="O6" s="8" t="str">
        <f>IF(調査票!F59="","-",調査票!F59)</f>
        <v>-</v>
      </c>
      <c r="P6" s="8" t="str">
        <f>IF(調査票!F60="","-",調査票!F60)</f>
        <v>-</v>
      </c>
      <c r="Q6" s="8" t="str">
        <f>IF(調査票!F61="","-",調査票!F61)</f>
        <v>-</v>
      </c>
      <c r="R6" s="8" t="str">
        <f>IF(調査票!F62="","-",調査票!F62)</f>
        <v>-</v>
      </c>
      <c r="S6" s="8" t="str">
        <f>IF(調査票!E26="","-",調査票!E26)</f>
        <v>-</v>
      </c>
      <c r="T6" s="8" t="str">
        <f>IF(調査票!J26="","-",調査票!J26)</f>
        <v>-</v>
      </c>
      <c r="U6" s="31" t="str">
        <f>IF(OR(転記作業用!F6=1,転記作業用!M6=1),"回答エラーがあります。調査票シートを確認してください。","")</f>
        <v/>
      </c>
    </row>
  </sheetData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46D2-2218-4776-8EB6-A790B6FB5AB2}">
  <dimension ref="A1:AA6"/>
  <sheetViews>
    <sheetView workbookViewId="0">
      <selection activeCell="H4" sqref="H4"/>
    </sheetView>
  </sheetViews>
  <sheetFormatPr defaultRowHeight="18.75" x14ac:dyDescent="0.4"/>
  <sheetData>
    <row r="1" spans="1:27" x14ac:dyDescent="0.4">
      <c r="A1" t="s">
        <v>57</v>
      </c>
      <c r="J1" s="2"/>
      <c r="K1" s="2"/>
      <c r="L1" s="2"/>
      <c r="M1" s="2"/>
      <c r="P1" s="2"/>
      <c r="Q1" s="2"/>
      <c r="R1" s="2"/>
      <c r="S1" s="2"/>
      <c r="T1" s="2"/>
      <c r="U1" s="2"/>
    </row>
    <row r="2" spans="1:27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7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7" ht="49.5" x14ac:dyDescent="0.4">
      <c r="A4" s="5" t="s">
        <v>19</v>
      </c>
      <c r="B4" s="5"/>
      <c r="C4" s="5"/>
      <c r="D4" s="5"/>
      <c r="E4" s="27" t="s">
        <v>47</v>
      </c>
      <c r="F4" s="29" t="s">
        <v>58</v>
      </c>
      <c r="G4" s="28" t="s">
        <v>50</v>
      </c>
      <c r="H4" s="28" t="s">
        <v>51</v>
      </c>
      <c r="I4" s="28" t="s">
        <v>52</v>
      </c>
      <c r="J4" s="28" t="s">
        <v>20</v>
      </c>
      <c r="K4" s="28"/>
      <c r="L4" s="27" t="s">
        <v>47</v>
      </c>
      <c r="M4" s="29" t="s">
        <v>58</v>
      </c>
      <c r="N4" s="5" t="s">
        <v>21</v>
      </c>
      <c r="O4" s="5" t="s">
        <v>22</v>
      </c>
      <c r="P4" s="28" t="s">
        <v>29</v>
      </c>
      <c r="Q4" s="28" t="s">
        <v>30</v>
      </c>
      <c r="R4" s="28" t="s">
        <v>31</v>
      </c>
      <c r="S4" s="28" t="s">
        <v>32</v>
      </c>
      <c r="T4" s="28" t="s">
        <v>23</v>
      </c>
      <c r="U4" s="28" t="s">
        <v>24</v>
      </c>
      <c r="V4" s="28" t="s">
        <v>41</v>
      </c>
      <c r="W4" s="28" t="s">
        <v>42</v>
      </c>
      <c r="X4" s="28" t="s">
        <v>43</v>
      </c>
      <c r="Y4" s="28" t="s">
        <v>44</v>
      </c>
      <c r="Z4" s="28" t="s">
        <v>64</v>
      </c>
      <c r="AA4" s="28" t="s">
        <v>65</v>
      </c>
    </row>
    <row r="5" spans="1:27" x14ac:dyDescent="0.4">
      <c r="A5" s="7" t="s">
        <v>69</v>
      </c>
      <c r="B5" s="7" t="s">
        <v>70</v>
      </c>
      <c r="C5" s="7" t="s">
        <v>71</v>
      </c>
      <c r="D5" s="7" t="s">
        <v>72</v>
      </c>
      <c r="E5" s="26" t="s">
        <v>48</v>
      </c>
      <c r="F5" s="30"/>
      <c r="G5" s="7" t="s">
        <v>26</v>
      </c>
      <c r="H5" s="7" t="s">
        <v>26</v>
      </c>
      <c r="I5" s="7" t="s">
        <v>26</v>
      </c>
      <c r="J5" s="7" t="s">
        <v>73</v>
      </c>
      <c r="K5" s="7" t="s">
        <v>74</v>
      </c>
      <c r="L5" s="26" t="s">
        <v>49</v>
      </c>
      <c r="M5" s="30"/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 t="s">
        <v>26</v>
      </c>
      <c r="T5" s="7" t="s">
        <v>28</v>
      </c>
      <c r="U5" s="7" t="s">
        <v>28</v>
      </c>
      <c r="V5" s="7" t="s">
        <v>28</v>
      </c>
      <c r="W5" s="7" t="s">
        <v>28</v>
      </c>
      <c r="X5" s="7" t="s">
        <v>28</v>
      </c>
      <c r="Y5" s="7" t="s">
        <v>28</v>
      </c>
      <c r="Z5" s="7" t="s">
        <v>26</v>
      </c>
      <c r="AA5" s="7" t="s">
        <v>26</v>
      </c>
    </row>
    <row r="6" spans="1:27" x14ac:dyDescent="0.4">
      <c r="A6" s="8">
        <f>IF(調査票!C10="○",1,0)</f>
        <v>0</v>
      </c>
      <c r="B6" s="8">
        <f>IF(調査票!C11="○",2,0)</f>
        <v>0</v>
      </c>
      <c r="C6" s="8">
        <f>IF(調査票!C12="○",3,0)</f>
        <v>0</v>
      </c>
      <c r="D6" s="8">
        <f>IF(調査票!C13="○",4,0)</f>
        <v>0</v>
      </c>
      <c r="E6" s="8">
        <f>SUM(A6:D6)</f>
        <v>0</v>
      </c>
      <c r="F6" s="8">
        <f>IF(COUNTIF(A6:D6,"&gt;0")&gt;1,1,0)</f>
        <v>0</v>
      </c>
      <c r="G6" s="8">
        <f>調査票!E23</f>
        <v>0</v>
      </c>
      <c r="H6" s="8">
        <f>調査票!J23</f>
        <v>0</v>
      </c>
      <c r="I6" s="8">
        <f>調査票!J24</f>
        <v>0</v>
      </c>
      <c r="J6" s="8">
        <f>IF(調査票!J28="○",1,0)</f>
        <v>0</v>
      </c>
      <c r="K6" s="8">
        <f>IF(調査票!J29="○",2,0)</f>
        <v>0</v>
      </c>
      <c r="L6" s="8">
        <f>SUM(J6:K6)</f>
        <v>0</v>
      </c>
      <c r="M6" s="8">
        <f>IF(COUNTIF(J6:K6,"&gt;0")&gt;1,1,0)</f>
        <v>0</v>
      </c>
      <c r="N6" s="8">
        <f>調査票!E38</f>
        <v>0</v>
      </c>
      <c r="O6" s="8">
        <f>調査票!H38</f>
        <v>0</v>
      </c>
      <c r="P6" s="8">
        <f>調査票!E36</f>
        <v>0</v>
      </c>
      <c r="Q6" s="8">
        <f>調査票!E37</f>
        <v>0</v>
      </c>
      <c r="R6" s="8">
        <f>調査票!H36</f>
        <v>0</v>
      </c>
      <c r="S6" s="8">
        <f>調査票!H37</f>
        <v>0</v>
      </c>
      <c r="T6" s="8">
        <f>調査票!C42</f>
        <v>0</v>
      </c>
      <c r="U6" s="8">
        <f>調査票!C53</f>
        <v>0</v>
      </c>
      <c r="V6" s="8">
        <f>調査票!F59</f>
        <v>0</v>
      </c>
      <c r="W6" s="8">
        <f>調査票!F60</f>
        <v>0</v>
      </c>
      <c r="X6" s="8">
        <f>調査票!F61</f>
        <v>0</v>
      </c>
      <c r="Y6" s="8">
        <f>調査票!F62</f>
        <v>0</v>
      </c>
      <c r="Z6" s="8">
        <f>調査票!E26</f>
        <v>0</v>
      </c>
      <c r="AA6" s="8">
        <f>調査票!J26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調査票</vt:lpstr>
      <vt:lpstr>集計_訪問系（調査票から転記）</vt:lpstr>
      <vt:lpstr>転記作業用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2024-04-19T10:15:35Z</dcterms:created>
  <dcterms:modified xsi:type="dcterms:W3CDTF">2026-03-24T02:53:24Z</dcterms:modified>
</cp:coreProperties>
</file>